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iotr\Desktop\Przetargi\rok 2020\Ubezepieczenie\Grzes na BIP\"/>
    </mc:Choice>
  </mc:AlternateContent>
  <xr:revisionPtr revIDLastSave="0" documentId="13_ncr:1_{A5CAB147-5D77-41C9-8A10-5AB9B0E349E0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informacje ogólne" sheetId="90" r:id="rId1"/>
    <sheet name="budynki" sheetId="89" r:id="rId2"/>
    <sheet name="elektronika " sheetId="83" r:id="rId3"/>
    <sheet name="auta" sheetId="6" r:id="rId4"/>
    <sheet name="szkody" sheetId="91" r:id="rId5"/>
    <sheet name="środki trwałe" sheetId="92" r:id="rId6"/>
    <sheet name="lokalizacje" sheetId="94" r:id="rId7"/>
  </sheets>
  <definedNames>
    <definedName name="_xlnm._FilterDatabase" localSheetId="2" hidden="1">'elektronika '!$A$9:$IQ$9</definedName>
    <definedName name="_xlnm.Print_Area" localSheetId="3">auta!$A$1:$AD$36</definedName>
    <definedName name="_xlnm.Print_Area" localSheetId="1">budynki!$A$1:$G$120</definedName>
    <definedName name="_xlnm.Print_Area" localSheetId="2">'elektronika '!$A$6:$D$213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9" i="89" l="1"/>
  <c r="G61" i="89"/>
  <c r="G118" i="89"/>
  <c r="G109" i="89"/>
  <c r="D212" i="83"/>
  <c r="D211" i="83"/>
  <c r="D210" i="83"/>
  <c r="D110" i="83"/>
  <c r="D94" i="83"/>
  <c r="D91" i="83"/>
  <c r="D74" i="83"/>
  <c r="D62" i="83"/>
  <c r="D57" i="83"/>
  <c r="D50" i="83"/>
  <c r="D34" i="83"/>
  <c r="C18" i="92"/>
  <c r="C17" i="92"/>
  <c r="C16" i="92"/>
  <c r="C21" i="92"/>
  <c r="C11" i="92"/>
  <c r="D178" i="83"/>
  <c r="D167" i="83"/>
  <c r="D151" i="83"/>
  <c r="D122" i="83"/>
  <c r="D119" i="83"/>
  <c r="D182" i="83"/>
  <c r="D188" i="83"/>
  <c r="D207" i="83"/>
  <c r="D201" i="83"/>
  <c r="D50" i="91"/>
  <c r="D49" i="91"/>
  <c r="D42" i="91"/>
  <c r="D31" i="91"/>
  <c r="D20" i="91"/>
  <c r="G106" i="89"/>
  <c r="D22" i="92"/>
  <c r="D195" i="83"/>
  <c r="C22" i="92"/>
  <c r="C13" i="92"/>
  <c r="G100" i="89"/>
  <c r="G65" i="89"/>
  <c r="D198" i="83"/>
  <c r="D125" i="83"/>
</calcChain>
</file>

<file path=xl/sharedStrings.xml><?xml version="1.0" encoding="utf-8"?>
<sst xmlns="http://schemas.openxmlformats.org/spreadsheetml/2006/main" count="1645" uniqueCount="702">
  <si>
    <t>RAZEM</t>
  </si>
  <si>
    <r>
      <t xml:space="preserve">Wykaz sprzętu elektronicznego </t>
    </r>
    <r>
      <rPr>
        <b/>
        <i/>
        <u/>
        <sz val="10"/>
        <rFont val="Arial"/>
        <family val="2"/>
        <charset val="238"/>
      </rPr>
      <t>stacjonarnego</t>
    </r>
  </si>
  <si>
    <r>
      <t xml:space="preserve">Wykaz sprzętu elektronicznego </t>
    </r>
    <r>
      <rPr>
        <b/>
        <i/>
        <u/>
        <sz val="10"/>
        <rFont val="Arial"/>
        <family val="2"/>
        <charset val="238"/>
      </rPr>
      <t>przenośnego</t>
    </r>
    <r>
      <rPr>
        <b/>
        <i/>
        <sz val="10"/>
        <rFont val="Arial"/>
        <family val="2"/>
        <charset val="238"/>
      </rPr>
      <t xml:space="preserve"> </t>
    </r>
  </si>
  <si>
    <t>PKD</t>
  </si>
  <si>
    <t>x</t>
  </si>
  <si>
    <t>L.p.</t>
  </si>
  <si>
    <t>Nazwa jednostki</t>
  </si>
  <si>
    <t>NIP</t>
  </si>
  <si>
    <t>REGON</t>
  </si>
  <si>
    <t>Liczba pracowników</t>
  </si>
  <si>
    <t>lokalizacja (adres)</t>
  </si>
  <si>
    <t>Rodzaj         (osobowy/ ciężarowy/ specjalny)</t>
  </si>
  <si>
    <t>Data I rejestracji</t>
  </si>
  <si>
    <t>Data ważności badań technicznych</t>
  </si>
  <si>
    <t>Ilość miejsc</t>
  </si>
  <si>
    <t>Ładowność</t>
  </si>
  <si>
    <t>Zabezpieczenia przeciwkradzieżowe</t>
  </si>
  <si>
    <t>rodzaj</t>
  </si>
  <si>
    <t>wartość</t>
  </si>
  <si>
    <t>Przebieg</t>
  </si>
  <si>
    <t>W tym zbiory bibioteczne</t>
  </si>
  <si>
    <t>Jednostka</t>
  </si>
  <si>
    <t>Razem</t>
  </si>
  <si>
    <t>Dane pojazdów</t>
  </si>
  <si>
    <t>Lp.</t>
  </si>
  <si>
    <t>Marka</t>
  </si>
  <si>
    <t>Typ, model</t>
  </si>
  <si>
    <t>Nr podw./ nadw.</t>
  </si>
  <si>
    <t>Nr rej.</t>
  </si>
  <si>
    <t>Rok prod.</t>
  </si>
  <si>
    <t>Od</t>
  </si>
  <si>
    <t>Do</t>
  </si>
  <si>
    <t xml:space="preserve">Nazwa  </t>
  </si>
  <si>
    <t>Rok produkcji</t>
  </si>
  <si>
    <t>Wartość księgowa brutto</t>
  </si>
  <si>
    <t>Wyposażenie dodatkowe</t>
  </si>
  <si>
    <t>Razem sprzęt stacjonarny</t>
  </si>
  <si>
    <t>Razem sprzęt przenośny</t>
  </si>
  <si>
    <t>Razem monitoring wizyjny</t>
  </si>
  <si>
    <t>Lokalizacja (adres)</t>
  </si>
  <si>
    <t>Zabezpieczenia (znane zabezpieczenia p-poż i przeciw kradzieżowe)</t>
  </si>
  <si>
    <t>Urządzenia i wyposażenie</t>
  </si>
  <si>
    <t>Wykaz monitoringu wizyjnego</t>
  </si>
  <si>
    <t>Tabela nr 6</t>
  </si>
  <si>
    <t>Liczba uczniów/ wychowanków/ pensjonariuszy</t>
  </si>
  <si>
    <t>Rodzaj prowadzonej działalności (opisowo)</t>
  </si>
  <si>
    <t>Planowane imprezy w ciągu roku (nie biletowane i nie podlegające ubezpieczeniu obowiązkowemu OC)</t>
  </si>
  <si>
    <t>lp.</t>
  </si>
  <si>
    <t xml:space="preserve">nazwa budynku/ budowli </t>
  </si>
  <si>
    <t xml:space="preserve">przeznaczenie budynku/ budowli </t>
  </si>
  <si>
    <t>czy budynek jest użytkowany? (TAK/NIE)</t>
  </si>
  <si>
    <t>czy jest to budynkek zabytkowy, podlegający nadzorowi konserwatora zabytków?</t>
  </si>
  <si>
    <t>rok budowy</t>
  </si>
  <si>
    <t>Rodzaj materiałów budowlanych, z jakich wykonano budynek</t>
  </si>
  <si>
    <t>powierzchnia użytkowa (w m²)**</t>
  </si>
  <si>
    <t>ilość kondygnacji</t>
  </si>
  <si>
    <t>czy budynek jest podpiwniczony?</t>
  </si>
  <si>
    <t>czy znajdują się w nim instalacje sanitarne? (TAK/NIE)</t>
  </si>
  <si>
    <t>czy jest wyposażony w windę? (TAK/NIE)</t>
  </si>
  <si>
    <t>mury</t>
  </si>
  <si>
    <t>stropy</t>
  </si>
  <si>
    <t>dach (konstrukcja i pokrycie)</t>
  </si>
  <si>
    <t>konstukcja i pokrycie dachu</t>
  </si>
  <si>
    <t>intalacja elekryczna</t>
  </si>
  <si>
    <t>sieć wodno-kanalizacyjna oraz cenralnego ogrzewania</t>
  </si>
  <si>
    <t>stolarka okienna i drzwiowa</t>
  </si>
  <si>
    <t>instalacja gazowa</t>
  </si>
  <si>
    <t>instalacja wentylacyjna i kominowa</t>
  </si>
  <si>
    <t>suma ubezpieczenia (wartość)</t>
  </si>
  <si>
    <t>rodzaj wartości (księgowa brutto - KB / odtworzeniowa - O)</t>
  </si>
  <si>
    <r>
      <t xml:space="preserve">opis stanu technicznego budynku wg poniższych elementów budynku </t>
    </r>
    <r>
      <rPr>
        <b/>
        <sz val="10"/>
        <color indexed="60"/>
        <rFont val="Arial"/>
        <family val="2"/>
        <charset val="238"/>
      </rPr>
      <t/>
    </r>
  </si>
  <si>
    <t>SUMA OGÓŁEM:</t>
  </si>
  <si>
    <t>INFORMACJA O MAJĄTKU TRWAŁYM</t>
  </si>
  <si>
    <t>Poj.</t>
  </si>
  <si>
    <t>Dopuszczalna masa całkowita</t>
  </si>
  <si>
    <t>Okres ubezpieczenia OC i NW</t>
  </si>
  <si>
    <t>Okres ubezpieczenia AC i KR</t>
  </si>
  <si>
    <t>OC</t>
  </si>
  <si>
    <t>NW</t>
  </si>
  <si>
    <t>AC/KR</t>
  </si>
  <si>
    <t>ASS</t>
  </si>
  <si>
    <t>Nazwa dokumentu: Wykaz majątku w JST, wersja 2 z dn. 03.03.2020 r.</t>
  </si>
  <si>
    <t>Urząd Gminy</t>
  </si>
  <si>
    <t>Gminny Ośrodek Pomocy Społecznej</t>
  </si>
  <si>
    <t>Gminna Biblioteka Publiczna</t>
  </si>
  <si>
    <t>Zakład Gospodarki Komunalnej</t>
  </si>
  <si>
    <t>Szkoła Podstawowa Bukowiec</t>
  </si>
  <si>
    <t>Szkoła Podstawowa Przysiersk</t>
  </si>
  <si>
    <t>Szkoła Podstawowa Różanna</t>
  </si>
  <si>
    <t>Przedszkole Bukowiec</t>
  </si>
  <si>
    <t>Przedszkole Przysiersk</t>
  </si>
  <si>
    <t>Tabela nr 1 - Informacje ogólne do oceny ryzyka w Gminie Bukowiec</t>
  </si>
  <si>
    <t>1. Urząd Gminy</t>
  </si>
  <si>
    <t>Tabela nr 3 - Wykaz sprzętu elektronicznego Gminy Bukowiec</t>
  </si>
  <si>
    <t>Tabela nr 4 - Wykaz pojazdów Gminy Bukowiec</t>
  </si>
  <si>
    <t>Tabela nr 2 - Wykaz budynków i budowli Gminy Bukowiec</t>
  </si>
  <si>
    <t>2. Gminny Ośrodek Pomocy Społecznej</t>
  </si>
  <si>
    <t>3. Gminna Biblioteka Publiczna</t>
  </si>
  <si>
    <t>8411Z</t>
  </si>
  <si>
    <t>ul. Dr Floriana Ceynowy 14</t>
  </si>
  <si>
    <t>ul. Dworcowa 26, 86-122 Bukowiec</t>
  </si>
  <si>
    <t>ul. Szkolna 5, 86-122 Bukowiec</t>
  </si>
  <si>
    <t>Różanna 32, 86-122 Bukowiec</t>
  </si>
  <si>
    <t>ul. Dr Floriana Ceynowy 11, 86-122 Bukowiec</t>
  </si>
  <si>
    <t>ul. Szkolna 13, 86-122 Przysiersk</t>
  </si>
  <si>
    <t>ul. Dr Floriana Ceynowy 14, 86-122 Bukowiec</t>
  </si>
  <si>
    <t>ul. Dr Floriana Ceynowy 18a, 86-122 Bukowiec</t>
  </si>
  <si>
    <t>001113278</t>
  </si>
  <si>
    <t>093134343</t>
  </si>
  <si>
    <t>6920Z</t>
  </si>
  <si>
    <t xml:space="preserve">Działalność rachunkowo-księgowa, doradztwo podatkowe </t>
  </si>
  <si>
    <t>Kierowanie podstawowymi rodzajami działalności publicznej</t>
  </si>
  <si>
    <t>3600Z</t>
  </si>
  <si>
    <t>Pobór, uzdatnianie i dostarczanie wody</t>
  </si>
  <si>
    <t>340138175</t>
  </si>
  <si>
    <t>9101A</t>
  </si>
  <si>
    <t>Działalność bibliotek</t>
  </si>
  <si>
    <t>000265224</t>
  </si>
  <si>
    <t>8520Z</t>
  </si>
  <si>
    <t>Szkoły podstawowe</t>
  </si>
  <si>
    <t>001199185</t>
  </si>
  <si>
    <t>001199179</t>
  </si>
  <si>
    <t>8510Z</t>
  </si>
  <si>
    <t>Placówki wychowania przedszkolnego</t>
  </si>
  <si>
    <t>000947290</t>
  </si>
  <si>
    <t>093173604</t>
  </si>
  <si>
    <t>092348645</t>
  </si>
  <si>
    <t>8621Z, 8690A, 8690C</t>
  </si>
  <si>
    <t>Praktyka lekarska ogólna, działalność fizjoterapeutyczna, praktyka pielęgniarek i położnych</t>
  </si>
  <si>
    <t>4. Zakład Gospodarki Komunalnej</t>
  </si>
  <si>
    <t>5. Zespół Obsługi Oświaty</t>
  </si>
  <si>
    <t>Samodzielny Publiczny Zakład Opieki Zdrowotnej</t>
  </si>
  <si>
    <t>NIE</t>
  </si>
  <si>
    <t>Sklep Różanna</t>
  </si>
  <si>
    <t>tak</t>
  </si>
  <si>
    <t>nie</t>
  </si>
  <si>
    <t>KB</t>
  </si>
  <si>
    <t>Różanna, 86-122 Bukowiec</t>
  </si>
  <si>
    <t>Świetlica Różanna</t>
  </si>
  <si>
    <t>Budynek Gminnej Przychodni</t>
  </si>
  <si>
    <t>Budynek szkolny Krupocin</t>
  </si>
  <si>
    <t>Budynek strażnicy OSP Przysiersk</t>
  </si>
  <si>
    <t>Bukowiec, ul. Dr Fl. Ceynowy 18</t>
  </si>
  <si>
    <t>Krupocin 11, 86-122 Bukowiec</t>
  </si>
  <si>
    <t>Przysiersk, ul. Świetego Floriana 4</t>
  </si>
  <si>
    <t>Remiza OSP Branica</t>
  </si>
  <si>
    <t>Remiza OSP Bukowiec</t>
  </si>
  <si>
    <t>Remiza OSP Polskie Łąki</t>
  </si>
  <si>
    <t>Remiza OSP Przysiersk</t>
  </si>
  <si>
    <t>Branica 18A</t>
  </si>
  <si>
    <t>Bukowiec, ul. Dworcowa 7</t>
  </si>
  <si>
    <t>Polskie Łąki</t>
  </si>
  <si>
    <t>Przysiersk, ul. Spacerowa</t>
  </si>
  <si>
    <t>Świetlica w Tuszynkach</t>
  </si>
  <si>
    <t>Świetlica wiejska w Plewnie</t>
  </si>
  <si>
    <t>Świetlica wiejska w Przysiersku</t>
  </si>
  <si>
    <t>Budynek mieszkalny Dworcowa</t>
  </si>
  <si>
    <t>Budynek mieszkalny Korytowo</t>
  </si>
  <si>
    <t>Tuszynki 22</t>
  </si>
  <si>
    <t>Plewno 14</t>
  </si>
  <si>
    <t>Przysiersk, ul. Świetego Floriana 3</t>
  </si>
  <si>
    <t>Bukowiec, ul. Dworcowa 5</t>
  </si>
  <si>
    <t>Korytowo 1</t>
  </si>
  <si>
    <t>Dom Nauczyciela Polskie-Łąki</t>
  </si>
  <si>
    <t>Dom Nauczyciela przedszkole Bukowiec</t>
  </si>
  <si>
    <t>Dom Nauczyciela Przysiersk</t>
  </si>
  <si>
    <t>Dom poszkolny Bramka</t>
  </si>
  <si>
    <t>Dom poszkolny Branica</t>
  </si>
  <si>
    <t>Dom poszkolny Poledno</t>
  </si>
  <si>
    <t>przedszkole</t>
  </si>
  <si>
    <t>świetlica</t>
  </si>
  <si>
    <t>Polskie Łąki 13</t>
  </si>
  <si>
    <t>Bukowiec, ul. Dr Fl. Ceynowy 11</t>
  </si>
  <si>
    <t>Przysiersk, ul. Szkolna 13</t>
  </si>
  <si>
    <t>Bramka 21</t>
  </si>
  <si>
    <t>Branica 7</t>
  </si>
  <si>
    <t>Poledno 18</t>
  </si>
  <si>
    <t>Weterynaria Bukowiec</t>
  </si>
  <si>
    <t>Budynek gospodarczy-Przedszkole Przysiersk</t>
  </si>
  <si>
    <t>Budynek gospodarczy Plewno</t>
  </si>
  <si>
    <t>Plac przy świetlicy w Budyniu</t>
  </si>
  <si>
    <t>Budynek gospodarczy pralnia Przysiersk</t>
  </si>
  <si>
    <t>Lokal użytkowy Budyń</t>
  </si>
  <si>
    <t>Lokal użytkowy Gawroniec</t>
  </si>
  <si>
    <t>Sala zabieg. Weterynaryjna Bukowiec</t>
  </si>
  <si>
    <t>Bukowiec, ul. 16 Pułku Uł. Wlkp. 6</t>
  </si>
  <si>
    <t>Budyń 7A, 86-122 Bukowiec</t>
  </si>
  <si>
    <t>Przysiersk</t>
  </si>
  <si>
    <t>Gawroniec 67, 86-122 Bukowiec</t>
  </si>
  <si>
    <t>wiata przystankowa Polskie Łąki</t>
  </si>
  <si>
    <t>kompleks boisk sportowych w m. Bukowiec "ORLIK", ciąg komunikacyjny, ogrodzenie, trybuny</t>
  </si>
  <si>
    <t>Plac zabaw w Polednie</t>
  </si>
  <si>
    <t>Plac zabaw w Krupocinie</t>
  </si>
  <si>
    <t>Plac zabaw w Przysiersku</t>
  </si>
  <si>
    <t>Przysiersk, ul. Sportowa</t>
  </si>
  <si>
    <t xml:space="preserve">Bukowiec, ul. Owocowa </t>
  </si>
  <si>
    <t>Indywidalne systemy kanalizacji zagrodowej-Bramka, Korytowo, Tuszynki, Polskie Łąki</t>
  </si>
  <si>
    <t>Boisko oraz utwardzenie i zagospodarowanie terenu w centrum wsi Korytowo</t>
  </si>
  <si>
    <t>Siłownia zewnetrzna w Budyniu</t>
  </si>
  <si>
    <t>Siłownia zewnętrzna w Przysiersku</t>
  </si>
  <si>
    <t>Korytowo</t>
  </si>
  <si>
    <t>Budyń</t>
  </si>
  <si>
    <t>Plac zabaw w Polskich Łąkach</t>
  </si>
  <si>
    <t>Obiekt rekreacyjny przy Jeziorze Branickim</t>
  </si>
  <si>
    <t>Siłownia zewnętrzna w Bukowcu</t>
  </si>
  <si>
    <t>Plac zabaw w Bukowcu wraz z monitoringiem</t>
  </si>
  <si>
    <t>Konstrukcja drobna stalowa -garaż przy UG</t>
  </si>
  <si>
    <t>Wiaty przystankowe 3 szt</t>
  </si>
  <si>
    <t>Siłownia zewnetrzna Orbitrek _Różanna</t>
  </si>
  <si>
    <t>Sieć wodociągowa  Gawroniec</t>
  </si>
  <si>
    <t>Tuszynki</t>
  </si>
  <si>
    <t>Branica</t>
  </si>
  <si>
    <t>Bukowiec, park</t>
  </si>
  <si>
    <t>Bukowiec park</t>
  </si>
  <si>
    <t>Bukowiec, ul. Fl. Ceynowy</t>
  </si>
  <si>
    <t>Bukowiec, ul. Ceynowu</t>
  </si>
  <si>
    <t>Różanna</t>
  </si>
  <si>
    <t>Gawroniec</t>
  </si>
  <si>
    <t xml:space="preserve">Niszczarka HSM </t>
  </si>
  <si>
    <t xml:space="preserve">Projektor multimedialny BENQ </t>
  </si>
  <si>
    <t>UPS APC BACK</t>
  </si>
  <si>
    <t>UPS ARES</t>
  </si>
  <si>
    <t xml:space="preserve">Zestaw komputerowy ZALMAN Z! </t>
  </si>
  <si>
    <t>telewizor LG LED</t>
  </si>
  <si>
    <t>Drukarka HP LJ pro M402dne</t>
  </si>
  <si>
    <t>Elektryczny ekran projekcyjny</t>
  </si>
  <si>
    <t>Projektor Epson</t>
  </si>
  <si>
    <t>UPS APC 052</t>
  </si>
  <si>
    <t>UPS- APC -052</t>
  </si>
  <si>
    <t>Drukarka konica Minolta 3301p</t>
  </si>
  <si>
    <t>Drukarka Konica Minolta 3301p</t>
  </si>
  <si>
    <t>Monitor Liyama Pro Lite</t>
  </si>
  <si>
    <t>Niszczarka Fellowes PS-68CT</t>
  </si>
  <si>
    <t>UPS APC 189</t>
  </si>
  <si>
    <t>Drukarka epson L1800</t>
  </si>
  <si>
    <t>Niszczarka</t>
  </si>
  <si>
    <t>Dron DJI Phantom</t>
  </si>
  <si>
    <t xml:space="preserve">Głośniki LIGITECH </t>
  </si>
  <si>
    <t>konsola XbOX one</t>
  </si>
  <si>
    <t>FS LUBLIN</t>
  </si>
  <si>
    <t xml:space="preserve">FORD </t>
  </si>
  <si>
    <t>CITROEN</t>
  </si>
  <si>
    <t>STAR/MAN</t>
  </si>
  <si>
    <t>VOLVO</t>
  </si>
  <si>
    <t>0557</t>
  </si>
  <si>
    <t>TRANSIT 350M</t>
  </si>
  <si>
    <t xml:space="preserve"> C3 1,1</t>
  </si>
  <si>
    <t>A6 AVANT</t>
  </si>
  <si>
    <t>VTc3R</t>
  </si>
  <si>
    <t>SUL055714W0006681</t>
  </si>
  <si>
    <t>WF0LXXBDFL3U22224</t>
  </si>
  <si>
    <t>VF7CHFXB27105053</t>
  </si>
  <si>
    <t>WMAL70ZZ37Y178770</t>
  </si>
  <si>
    <t>WF0LXXGCBLEY09024</t>
  </si>
  <si>
    <t>WAUZZZ4B63N111041</t>
  </si>
  <si>
    <t>YV2XZ22B3KA838251</t>
  </si>
  <si>
    <t>CSW 75EH</t>
  </si>
  <si>
    <t>CSW 22EA</t>
  </si>
  <si>
    <t>CSW 44GX</t>
  </si>
  <si>
    <t>CSW 44CN</t>
  </si>
  <si>
    <t>specjalny pożarniczy</t>
  </si>
  <si>
    <t>osobowy</t>
  </si>
  <si>
    <t>przyczepa</t>
  </si>
  <si>
    <t xml:space="preserve"> osobowy</t>
  </si>
  <si>
    <t>27-03-2014</t>
  </si>
  <si>
    <t>-</t>
  </si>
  <si>
    <t>działalność kulturalno- informacyjna</t>
  </si>
  <si>
    <t>2013/2014</t>
  </si>
  <si>
    <t>przeciwpożarowe - gaśnice (4 szt)13ABQBC, hydrant wewnętrzny (2) typ DN-25, czujniki dymowe - sygnał na terenie pbiektu. Okna z szybami przeciwwłamaniowymi, monitoring, alarm.</t>
  </si>
  <si>
    <t>suporeks</t>
  </si>
  <si>
    <t>płyta żelbetowa samonośna</t>
  </si>
  <si>
    <t>konstrukcja drewniana, pokrycie blachodachówka</t>
  </si>
  <si>
    <t>blachodachówka</t>
  </si>
  <si>
    <t>bardzo dobra</t>
  </si>
  <si>
    <t>nie dotyczy</t>
  </si>
  <si>
    <t>dobra</t>
  </si>
  <si>
    <t>komputery - 8</t>
  </si>
  <si>
    <t>komputer serwer do programu bibliotecznego MAK+</t>
  </si>
  <si>
    <t>urządzenie wielofunkcyjne LEXMARK</t>
  </si>
  <si>
    <t>urządzenie wielofunkcyjne HP OfficeJet</t>
  </si>
  <si>
    <t>niszczarka</t>
  </si>
  <si>
    <t>antena teletechniczna - monitoring, system oddymiania</t>
  </si>
  <si>
    <t>Mini komputer</t>
  </si>
  <si>
    <t>Urządzenie wielofunkcyjne Konica Minolta BIZHUB 4020</t>
  </si>
  <si>
    <t>Komputer Dell V3900/13/8GB/240SSD</t>
  </si>
  <si>
    <t>Monitor Philips 23.6 LED</t>
  </si>
  <si>
    <t>Zasilacz UPS -APC-189</t>
  </si>
  <si>
    <t>Niszczarka Fellowes 73CI</t>
  </si>
  <si>
    <t>Zasilacz UPS 500VA, AVR, IEC</t>
  </si>
  <si>
    <t>SWITCH TP-linkTL-SG1016D</t>
  </si>
  <si>
    <t>Drukarka Lexmark  M1145 3Y</t>
  </si>
  <si>
    <t xml:space="preserve">Zestaw komputerowy </t>
  </si>
  <si>
    <t>Drukarka Brother HL-L9310</t>
  </si>
  <si>
    <t>Monitor Dell P2719H</t>
  </si>
  <si>
    <t>Komputer Lenovo V530 Tower</t>
  </si>
  <si>
    <t>Notebook Lenovo B71-80 i 7 M330</t>
  </si>
  <si>
    <t>2. Gminny Ośrodek Pomocy Społecznej- Budynek Urzędu Gminy</t>
  </si>
  <si>
    <t>Budynek warsztatowy i socjalny</t>
  </si>
  <si>
    <t>Kanaliz.Gawroniec-Poledno-Budyń</t>
  </si>
  <si>
    <t>Kanaliz.Różanna-Gawroniec</t>
  </si>
  <si>
    <t>Sieć wodociągowa Tuszynki</t>
  </si>
  <si>
    <t xml:space="preserve">Sieć wodociągowa Bukowiec </t>
  </si>
  <si>
    <t>Sieć wodociągowa Korytowo</t>
  </si>
  <si>
    <t>Sieć wodociągowa Polskie Łąki</t>
  </si>
  <si>
    <t>Sieć wodociągowa Przysiersk</t>
  </si>
  <si>
    <t>Sieć wodociąg.Gawroniec-Różanna-Poledno</t>
  </si>
  <si>
    <t>Sieć wodociąg.Plewno-Branica-Franciszkowo</t>
  </si>
  <si>
    <t>Sieć wodociągowa Bramka</t>
  </si>
  <si>
    <t>Sieć wodociągowa Kawęcin</t>
  </si>
  <si>
    <t>Sieć wodociągowa Budyń - Plewno</t>
  </si>
  <si>
    <t>Sieć wodociągowa Poledno</t>
  </si>
  <si>
    <t>Kolektor sanitarny Bukowiec</t>
  </si>
  <si>
    <t>Kolektor ściekowy Korytowo</t>
  </si>
  <si>
    <t>Kanalizacja Przysiersk</t>
  </si>
  <si>
    <t>Kanalizacja sanitarna Kawęcin</t>
  </si>
  <si>
    <t>Kanalizacja sanitarna Bukowiec</t>
  </si>
  <si>
    <t>Kanalizacja sanitarna Poledno</t>
  </si>
  <si>
    <t>Kanalizacja sanitarna Plewno</t>
  </si>
  <si>
    <t>Kanaliz.sanit.Branica II-Krupocin-Franciszkowo</t>
  </si>
  <si>
    <t>Stacja uzdatniania wody w Korytowie</t>
  </si>
  <si>
    <t>Sieć wodociągowa w m. Bukowiec</t>
  </si>
  <si>
    <t>Sieć wodociągowa Przysiersk ul. Św,Floriana</t>
  </si>
  <si>
    <t>Sieć kanaliz.Bukowiec ul. 16 Pułk Uł.Wlkop</t>
  </si>
  <si>
    <t>Sieć wodociągowa Bukowiec ul. Kościelna, Topolowa, Młyńska, Polna</t>
  </si>
  <si>
    <t>Sieć wodociągowa Gawroniec</t>
  </si>
  <si>
    <t>Stacja uzdatniania wody w Bukowcu wraz ze sterylizatorem i przepływomierzem</t>
  </si>
  <si>
    <t xml:space="preserve">Kanalizacja sanitarna w Bukowcu ul. Dworcowa </t>
  </si>
  <si>
    <t>Sieć wodociągowa Plewno</t>
  </si>
  <si>
    <t>Sieć wodociągowa Branic-Plewno</t>
  </si>
  <si>
    <t>Budynek socjalny i warsztatowy</t>
  </si>
  <si>
    <t>O</t>
  </si>
  <si>
    <t>ul. 16 Pułk Ułanów Wlkop. Bukowiec</t>
  </si>
  <si>
    <t>Komputer Workabout PRO 4</t>
  </si>
  <si>
    <t>Monitoring 8 przepompowni</t>
  </si>
  <si>
    <t xml:space="preserve">Ostrówek </t>
  </si>
  <si>
    <t>URSUS</t>
  </si>
  <si>
    <t>Volkswagen</t>
  </si>
  <si>
    <t>IVECO</t>
  </si>
  <si>
    <t xml:space="preserve">MEPROZET </t>
  </si>
  <si>
    <t>Ursus</t>
  </si>
  <si>
    <t>C 360 3P</t>
  </si>
  <si>
    <t>Transporter</t>
  </si>
  <si>
    <t>MAXXUM 125</t>
  </si>
  <si>
    <t>P360 DB 4x2 WWZ</t>
  </si>
  <si>
    <t>PN 1/12</t>
  </si>
  <si>
    <t>WV1ZZZ70ZVH137413</t>
  </si>
  <si>
    <t>ZCFC3591045493956</t>
  </si>
  <si>
    <t>ZDBE55662</t>
  </si>
  <si>
    <t>YS2P4X20009183886</t>
  </si>
  <si>
    <t>MEP140187012</t>
  </si>
  <si>
    <t>SZB6060XXE1X00463</t>
  </si>
  <si>
    <t>N7GH14487</t>
  </si>
  <si>
    <t>116001000000</t>
  </si>
  <si>
    <t>CSW A166</t>
  </si>
  <si>
    <t>CSW 80NW</t>
  </si>
  <si>
    <t>CSW 18YP</t>
  </si>
  <si>
    <t>CSW 50XM</t>
  </si>
  <si>
    <t>CSW 20S8</t>
  </si>
  <si>
    <t>CSW 13Y6</t>
  </si>
  <si>
    <t>CSW 35Y5</t>
  </si>
  <si>
    <t>maszyna wolnobieżna</t>
  </si>
  <si>
    <t>samochód ciężarowy</t>
  </si>
  <si>
    <t>pojazd wolnobieżny</t>
  </si>
  <si>
    <t>ciągnik rolniczy</t>
  </si>
  <si>
    <t>przyczepa ciężarowa</t>
  </si>
  <si>
    <t>przyczepa ciężarowa rolnicza</t>
  </si>
  <si>
    <t>samochód specjalny</t>
  </si>
  <si>
    <t>26.05.1989</t>
  </si>
  <si>
    <t>01.05.1997</t>
  </si>
  <si>
    <t>01.01.1976</t>
  </si>
  <si>
    <t>07.01.2005</t>
  </si>
  <si>
    <t>15.05.2014</t>
  </si>
  <si>
    <t>22.12.2014</t>
  </si>
  <si>
    <t>23.03.2021</t>
  </si>
  <si>
    <t>04.02.2021</t>
  </si>
  <si>
    <t>30.04.2021</t>
  </si>
  <si>
    <t>26.07.2020</t>
  </si>
  <si>
    <t>01.10.2020</t>
  </si>
  <si>
    <t>02.08.2020</t>
  </si>
  <si>
    <t>imobilaizer</t>
  </si>
  <si>
    <t>zamek patentowy</t>
  </si>
  <si>
    <t>imobilaizer,system GPS</t>
  </si>
  <si>
    <t>Centrala telefoniczna</t>
  </si>
  <si>
    <t>Komputer</t>
  </si>
  <si>
    <t>Monitor</t>
  </si>
  <si>
    <t>Drukarka Canon</t>
  </si>
  <si>
    <t>Drukarka</t>
  </si>
  <si>
    <t>Aparat Holtera</t>
  </si>
  <si>
    <t>Aparat ultradźwięki</t>
  </si>
  <si>
    <t>Głowica bezobsługowa</t>
  </si>
  <si>
    <t>Spirometr, pompa</t>
  </si>
  <si>
    <t>Niszczarka do dokumentów</t>
  </si>
  <si>
    <t>Lampa solux</t>
  </si>
  <si>
    <t>Aparat ultradxwięki BTL</t>
  </si>
  <si>
    <t>Aparat do ultradxwięków</t>
  </si>
  <si>
    <t>Aparat laser z sondą</t>
  </si>
  <si>
    <t>Budynek Gimnazjum Korytowo</t>
  </si>
  <si>
    <t>Sala gimnastyczna Korytowo</t>
  </si>
  <si>
    <t>Garaż przy szkole Bukowiec</t>
  </si>
  <si>
    <t>Boisko szkolne Bukowiec</t>
  </si>
  <si>
    <t>Boisko szkone Korytowo</t>
  </si>
  <si>
    <t>Plac manewrowy przy Gimnazjum w Korytowie</t>
  </si>
  <si>
    <t>Plac zabaw przy SP Różanna</t>
  </si>
  <si>
    <t>Szkoła</t>
  </si>
  <si>
    <t>Szkoła-stara część</t>
  </si>
  <si>
    <t>Garaż</t>
  </si>
  <si>
    <t>alarm</t>
  </si>
  <si>
    <t>ul. Szkolna 5, Przysiersk</t>
  </si>
  <si>
    <t>Różanna 32</t>
  </si>
  <si>
    <t>ul. Dworcowa 26, Bukowiec</t>
  </si>
  <si>
    <t>Korytowo1</t>
  </si>
  <si>
    <t>betonowe</t>
  </si>
  <si>
    <t>betonowy, papa</t>
  </si>
  <si>
    <t>betonowy,papa</t>
  </si>
  <si>
    <t>betonowy</t>
  </si>
  <si>
    <t>czerwona cegła</t>
  </si>
  <si>
    <t>z drewna</t>
  </si>
  <si>
    <t>drewniana, dachówka</t>
  </si>
  <si>
    <t>blacha</t>
  </si>
  <si>
    <t>b.dobra</t>
  </si>
  <si>
    <t>nie ma</t>
  </si>
  <si>
    <t>nire ma</t>
  </si>
  <si>
    <t>Drukarka Brother MFP ( SP Przysiersk)</t>
  </si>
  <si>
    <t>Komputer I5 (SP Różanna)</t>
  </si>
  <si>
    <t>Wzmacniacz Behringer PMP 500 (SP Przysiersk)</t>
  </si>
  <si>
    <t>Kolumny głośnikowe Behringer ( SP Przysiersk)</t>
  </si>
  <si>
    <t>Stacja komputerowa 1 szt. ( SP Przysiersk)</t>
  </si>
  <si>
    <t>Drukarka NASHUSTEC (Korytowo)</t>
  </si>
  <si>
    <t>Tablica-monitor inter. 2 szt (SP Bukowiec)</t>
  </si>
  <si>
    <t>Tablica-monitor inter. 2 szt (SP Różanna)</t>
  </si>
  <si>
    <t>Zestaw komputerowy (P-le Bukowiec)</t>
  </si>
  <si>
    <t>Zestawy komputerowe 11 szt (SP Przysiersk)  (11 x 1.991,06)</t>
  </si>
  <si>
    <t>Monitory Philips 11 SZT  (SP Przysiersk)  ( 11X 251,22 )</t>
  </si>
  <si>
    <t>Zestaw komputerowy (SP Przysiersk)</t>
  </si>
  <si>
    <t xml:space="preserve">Urządzenie wielofunkcyjne RICOH (SP Przysiersk)              </t>
  </si>
  <si>
    <t>Zestaw komputerowy ZSPRóżanna- Korytowo</t>
  </si>
  <si>
    <t>Komputer HP ELITE 800 GI  (Korytowo)</t>
  </si>
  <si>
    <t>Komputer DELL 7010  4 szt  (Korytowo)  (  4x 657,99)</t>
  </si>
  <si>
    <t>Zestaw komputerowy SP Różannna-Korytowo</t>
  </si>
  <si>
    <t>Komputer HP ELITE 800 GI  Różanna</t>
  </si>
  <si>
    <t>Urządzenie wielofunk. Laserowe (SP Przysiersk)</t>
  </si>
  <si>
    <t>Laptop ASUS (P-LE Przysiersk)</t>
  </si>
  <si>
    <t>Laptop Lenovo (SP Bukowiec)</t>
  </si>
  <si>
    <t>Laptop  HP (P-le Przysiersk)</t>
  </si>
  <si>
    <t>Laptop ASUS (SP Bukowiec)</t>
  </si>
  <si>
    <t>Drukarka BROTHER ( SP Bukowiec)</t>
  </si>
  <si>
    <t>Laptop ASUS (SP BUKOWIEC)</t>
  </si>
  <si>
    <t>Laptop DELL -SP BUKOWIEC</t>
  </si>
  <si>
    <t>Laptop SP PRZYSIERSK</t>
  </si>
  <si>
    <t>Laptop ASUS SP Różanna (budynek Korytowo)</t>
  </si>
  <si>
    <t>Monitoring obiektu SP Bukowiec</t>
  </si>
  <si>
    <t>Monitoring obiektu Korytowo</t>
  </si>
  <si>
    <t>Kamery UBNT 4 SZT SP Różanna</t>
  </si>
  <si>
    <t>Kamera cyfrowa IP Korytowo</t>
  </si>
  <si>
    <t>Rejestrator DAHUA Korytowo</t>
  </si>
  <si>
    <t>IVECO DAILY</t>
  </si>
  <si>
    <t>50C13V</t>
  </si>
  <si>
    <t>ZCFC5090045472300</t>
  </si>
  <si>
    <t>MAN</t>
  </si>
  <si>
    <t>A01/UL353</t>
  </si>
  <si>
    <t>WMAA01ZZZ1B021483</t>
  </si>
  <si>
    <t>CSW41GK</t>
  </si>
  <si>
    <t>autobus</t>
  </si>
  <si>
    <t>CSWFH88</t>
  </si>
  <si>
    <t>54+28</t>
  </si>
  <si>
    <t xml:space="preserve">Gmina Bukowiec </t>
  </si>
  <si>
    <t>86-122 Bukowiec</t>
  </si>
  <si>
    <t>340383242</t>
  </si>
  <si>
    <t>5591979974</t>
  </si>
  <si>
    <t>8899Z</t>
  </si>
  <si>
    <t>REGON: 092350984</t>
  </si>
  <si>
    <t>000531559</t>
  </si>
  <si>
    <t>5591898342</t>
  </si>
  <si>
    <t>Czy w konstrukcji budynków występuje płyta warstwowa?</t>
  </si>
  <si>
    <t xml:space="preserve">Czy od 1997 r. wystąpiło w jednostce ryzyko powodzi? </t>
  </si>
  <si>
    <t xml:space="preserve"> 600-900 uczestników; imprezy cykliczne, rozrywkowe</t>
  </si>
  <si>
    <t>TAK - 6</t>
  </si>
  <si>
    <t>TAK - Orlik w Przysiersku</t>
  </si>
  <si>
    <t>Adres</t>
  </si>
  <si>
    <t>Pozostała pomoc społeczna nigdzie nie sklasyfikowana</t>
  </si>
  <si>
    <t xml:space="preserve">Budynek biurowy UG + kocioł co </t>
  </si>
  <si>
    <t>Bukowiec, Dr Fl. Ceynowy 14</t>
  </si>
  <si>
    <t>Gminna Biblioteka Publiczna + solary o wartości 23582,66 zł wliczone w su budynku</t>
  </si>
  <si>
    <t>Plewno</t>
  </si>
  <si>
    <t>Bukowiec, ul. Dworcowa</t>
  </si>
  <si>
    <t xml:space="preserve">Bukowiec  </t>
  </si>
  <si>
    <t xml:space="preserve">zabezpieczenia
(znane zabiezpieczenia p-poż i przeciw kradzieżowe)                                   </t>
  </si>
  <si>
    <t>tak  platforma podnośnikowa</t>
  </si>
  <si>
    <r>
      <t>czy na poddaszu są składkowane materiały palne?</t>
    </r>
    <r>
      <rPr>
        <b/>
        <sz val="10"/>
        <color indexed="60"/>
        <rFont val="Tahoma"/>
        <family val="2"/>
        <charset val="238"/>
      </rPr>
      <t xml:space="preserve"> </t>
    </r>
  </si>
  <si>
    <r>
      <t>Zielona Karta</t>
    </r>
    <r>
      <rPr>
        <sz val="10"/>
        <rFont val="Tahoma"/>
        <family val="2"/>
        <charset val="238"/>
      </rPr>
      <t xml:space="preserve"> (kraj)</t>
    </r>
  </si>
  <si>
    <t>CSW 84NX</t>
  </si>
  <si>
    <t>CSW WG99</t>
  </si>
  <si>
    <t>CSW RN60</t>
  </si>
  <si>
    <t>CSW KL66</t>
  </si>
  <si>
    <t>CSW 26W9</t>
  </si>
  <si>
    <t>OSP Przysiersk</t>
  </si>
  <si>
    <t>20-11-2019</t>
  </si>
  <si>
    <t>YV2T0Y1B0LZ128076</t>
  </si>
  <si>
    <t>Zespół Obsługi Oświaty</t>
  </si>
  <si>
    <t>25-10-2004</t>
  </si>
  <si>
    <t>01.01.2021</t>
  </si>
  <si>
    <t>31.12.2023</t>
  </si>
  <si>
    <t>15.03.2021</t>
  </si>
  <si>
    <t>14.03.2024</t>
  </si>
  <si>
    <t>Case</t>
  </si>
  <si>
    <t xml:space="preserve"> 580 SR</t>
  </si>
  <si>
    <t>Pronar</t>
  </si>
  <si>
    <t>22.12.2021</t>
  </si>
  <si>
    <t>21.12.2024</t>
  </si>
  <si>
    <t>Hako</t>
  </si>
  <si>
    <t>Citymaster 1750</t>
  </si>
  <si>
    <t>30.05.2021</t>
  </si>
  <si>
    <t>29.05.2024</t>
  </si>
  <si>
    <t>pojazd wolnobieżny (zamiatarka)</t>
  </si>
  <si>
    <t>bez VAT</t>
  </si>
  <si>
    <t>15.05.2021</t>
  </si>
  <si>
    <t>14.05.2024</t>
  </si>
  <si>
    <t xml:space="preserve">SCANIA </t>
  </si>
  <si>
    <t xml:space="preserve"> DAILY 35C</t>
  </si>
  <si>
    <t>Autosan</t>
  </si>
  <si>
    <t>D 44A</t>
  </si>
  <si>
    <t>CSW 10L2</t>
  </si>
  <si>
    <t xml:space="preserve">Suma ubezpieczenia </t>
  </si>
  <si>
    <r>
      <t>Ryzyka podlegające ubezpieczeniu w danym pojeździe</t>
    </r>
    <r>
      <rPr>
        <b/>
        <sz val="10"/>
        <color indexed="10"/>
        <rFont val="Tahoma"/>
        <family val="2"/>
        <charset val="238"/>
      </rPr>
      <t xml:space="preserve"> </t>
    </r>
  </si>
  <si>
    <t>20.11.2021</t>
  </si>
  <si>
    <t>19.11.2024</t>
  </si>
  <si>
    <t>FL</t>
  </si>
  <si>
    <t>12.12.2021</t>
  </si>
  <si>
    <t>11.12.2024</t>
  </si>
  <si>
    <t>28.06.2021</t>
  </si>
  <si>
    <t>27.06.2024</t>
  </si>
  <si>
    <t>27.12.2021</t>
  </si>
  <si>
    <t>26.12.2024</t>
  </si>
  <si>
    <t xml:space="preserve">Czy pojazd służy do nauki jazdy? </t>
  </si>
  <si>
    <t>Ryzyko</t>
  </si>
  <si>
    <t>Data Szkody</t>
  </si>
  <si>
    <t>Opis szkody</t>
  </si>
  <si>
    <t>OC komunikacyjne</t>
  </si>
  <si>
    <t>Uszkodzenie naczepy wskutek uderzenia przez pojazd wyjeżdżający z drogi podporządkowanej</t>
  </si>
  <si>
    <t>AC</t>
  </si>
  <si>
    <t>Uszkodzenie szyby w pojeździe wskutek uderzenia przez kamień, który odprysł spod kół pojazdu</t>
  </si>
  <si>
    <t>Uszkodzenie autobusu wskutek uderzenia w ogrodzenie</t>
  </si>
  <si>
    <t>Uszkodzenie pojazdu w wyniku kolizji (nieustąpienia pierwszeństwa przejazdu).</t>
  </si>
  <si>
    <t>Mienie od ognia i innych zdarzeń</t>
  </si>
  <si>
    <t>Uszkodzenie drzwi toalety publicznej.</t>
  </si>
  <si>
    <t>Uszkodzenie lamp drogowych wskutek wyładowań atmosferycznych</t>
  </si>
  <si>
    <t>Awaria przepompowni głównej (uszkodzenie pomp, sterowni oraz spalenie się zabezpieczenia głównego) powstała wskutek spalenia się kabla głównego zasilania przy zabezpieczeniu głównym.</t>
  </si>
  <si>
    <t>Uszkodzenie pojazdu podczas manewru cofania.</t>
  </si>
  <si>
    <t>Uszkodzenie autobusu (szyby) w wyniku odpryśnięcia kamienia podczas jazdy.</t>
  </si>
  <si>
    <t>Elektronika</t>
  </si>
  <si>
    <t>Uszkodzenie centrali telefonicznej wskutek przepięcia podczas wyładowań atmosferycznych.</t>
  </si>
  <si>
    <t>Uszkodzenie lamp drogowych w wyniku przepięcia powstałego podczas burzy.</t>
  </si>
  <si>
    <t>Uszkodzenie sterownika pieca w świetlicy w wyniku przepięcia podczas burzy.</t>
  </si>
  <si>
    <t>Uszkodzenie lampy wskutek uderzenia przez drzewo powalone podczas  silnego wiatru</t>
  </si>
  <si>
    <t>Zalanie sufitu jednej z sal przedszkolnych w wyniku intensywnych opadów deszczu.</t>
  </si>
  <si>
    <t>Uszkodzenie instalacji elektrycznej oraz wyposażenia wskutek wyładowań atmosferycznych.</t>
  </si>
  <si>
    <t>OC ogólne</t>
  </si>
  <si>
    <t>Zniszczenie upraw rolnych w wyniku usuwania awarii sieci kanalizacyjnej</t>
  </si>
  <si>
    <t>Uszkodzenie szyby w pojeździe wskutek uderzenia kamieniem, który wyskoczył spod kół innego pojazdu</t>
  </si>
  <si>
    <t>Uszkodzenie centrali telefonicznej wskutek przepięcia.</t>
  </si>
  <si>
    <t>Uszkodzenie ok 20m kukurydzy i zboża wskutek rozkopania działki podczas awarii sieci wodociągu</t>
  </si>
  <si>
    <t>Szyby</t>
  </si>
  <si>
    <t>Pęknięcie szyby w sali zabaw dla dzieci  - przyczyna powstania szkody nie jest znana</t>
  </si>
  <si>
    <t>Uszkodzenie lampy drogowej wskutek uderzenia przez nieznanego sprawcę</t>
  </si>
  <si>
    <t>Uszkodzenie pompy ciepła podczas prowadzonych prac budowlanych (pracownik UG uszkodził pompę koparką podczas wykopów)</t>
  </si>
  <si>
    <t>Uszkodzenie  monitoringu w obiekcie komunalnym w wyniku wyładowania atmosferycznego.</t>
  </si>
  <si>
    <t>Zniszczenie struktury żyznej ziemi przez sprzęt ciężki podczas usuwania awarii wodociągowej.</t>
  </si>
  <si>
    <t>Uszkodzenie uprawy pszen-żyta ( ok 500 m2) w wyniku likwidacji awarii sieci kanalizacji sanitarnej przez ZGK.</t>
  </si>
  <si>
    <t>Uszkodzenie witacza wskutek dewastacji dokonanej przez nieznanych sprawców</t>
  </si>
  <si>
    <t>Uszkodzenie słupa oświetleniowego w wyniku nagłego i silnego porywu wiatru.</t>
  </si>
  <si>
    <t>Uszkodzenie wiaty oraz skrzynki zasilającej wskutek dewastacji dokonanej przez nieznanych sprawców</t>
  </si>
  <si>
    <t>Uszkodzenie ok 150 m2 pszenicy ozimej wskutek pęknięcia rury wodociągu</t>
  </si>
  <si>
    <t>Zniszczenie dwóch sal lekcyjnych w wyniku rozszczelnienia akwarium z wodą.</t>
  </si>
  <si>
    <t>Wypłaty</t>
  </si>
  <si>
    <t>Informacje o szkodach w ostatnich latach</t>
  </si>
  <si>
    <t>kompleks boisk sportowych w m. Przysiersk "ORLIK" (w tym solary wliczone w su)</t>
  </si>
  <si>
    <t>SEAT</t>
  </si>
  <si>
    <t>CORDOBA</t>
  </si>
  <si>
    <t>VSSZZZ6KZXR243239</t>
  </si>
  <si>
    <t>CSW01GU</t>
  </si>
  <si>
    <t>04-05-1999</t>
  </si>
  <si>
    <t>13.12.2021</t>
  </si>
  <si>
    <t>12.12.2024</t>
  </si>
  <si>
    <t>Tabela nr 7</t>
  </si>
  <si>
    <t>03.01.2005</t>
  </si>
  <si>
    <t>ZGK</t>
  </si>
  <si>
    <t xml:space="preserve">CASE INTERNATIONAL HARVESTER </t>
  </si>
  <si>
    <t>PT606</t>
  </si>
  <si>
    <t>Gmina</t>
  </si>
  <si>
    <t>11.06.2001</t>
  </si>
  <si>
    <t xml:space="preserve">Focus </t>
  </si>
  <si>
    <t>26.01.1999</t>
  </si>
  <si>
    <t>05.12.2006</t>
  </si>
  <si>
    <t>IFA</t>
  </si>
  <si>
    <t>HL 900-40/VTA</t>
  </si>
  <si>
    <t xml:space="preserve">użytkownik: ZGK </t>
  </si>
  <si>
    <t>n/d</t>
  </si>
  <si>
    <t>cegła i gazobeton</t>
  </si>
  <si>
    <t>żelbeton</t>
  </si>
  <si>
    <t>żelbetonowy, pokrywa bitumiczna</t>
  </si>
  <si>
    <t>dobry - bieżąca konserwacja i naprawy</t>
  </si>
  <si>
    <t>dostateczny</t>
  </si>
  <si>
    <t>dobry</t>
  </si>
  <si>
    <t>średni</t>
  </si>
  <si>
    <t>częściowo</t>
  </si>
  <si>
    <t>przeciwpożarowy wyłącznik prądu</t>
  </si>
  <si>
    <t>cegła, gazobeton</t>
  </si>
  <si>
    <t>żelbetonowy</t>
  </si>
  <si>
    <t>belkowa z pokryciem bitumicznym</t>
  </si>
  <si>
    <t>cegła pełna</t>
  </si>
  <si>
    <t>belkowo-żelbetonowy</t>
  </si>
  <si>
    <t>drewaniany, blachodachówka</t>
  </si>
  <si>
    <t>supereks</t>
  </si>
  <si>
    <t>płyty żelbetonowe</t>
  </si>
  <si>
    <t>drewniana, blachodachówka</t>
  </si>
  <si>
    <t>drewniana, papa asfaltowa</t>
  </si>
  <si>
    <t>brak</t>
  </si>
  <si>
    <t>drewniania, pokrywa bitumiczna</t>
  </si>
  <si>
    <t>średni - bieżąca konserwacja i naprawy</t>
  </si>
  <si>
    <t>Korytowo 50</t>
  </si>
  <si>
    <t>Świetlica w Korytowie</t>
  </si>
  <si>
    <t>oddany do użytku 2020</t>
  </si>
  <si>
    <t>drewniany, dachówka ceramiczna</t>
  </si>
  <si>
    <t>Budynek mieszkalny Policja -Ceynowy</t>
  </si>
  <si>
    <t>Bukowiec, ul. Dr Fl. Ceynowy 7</t>
  </si>
  <si>
    <t>cagła pełna, gazobeton</t>
  </si>
  <si>
    <t>drewniana, eternit</t>
  </si>
  <si>
    <t>drewaniana, dachówka ceramiczna</t>
  </si>
  <si>
    <t>drewniana, dachówka ceramiczna</t>
  </si>
  <si>
    <t>cegła</t>
  </si>
  <si>
    <t>drewniana, pokrywa bitumiczna</t>
  </si>
  <si>
    <t>betonowy, pokrywa bitumiczna</t>
  </si>
  <si>
    <t>drewaniana, blachodachówka</t>
  </si>
  <si>
    <t>betonowa, pokrywa bitumiczna</t>
  </si>
  <si>
    <t>Orlik</t>
  </si>
  <si>
    <t>gaz</t>
  </si>
  <si>
    <t>konstrukcja słupowo-ryglowa żelbetowa wypełnienie części z płyt żelbetowych, w części z cegły pełnej oraz bloczków gazo-betonowych</t>
  </si>
  <si>
    <t>konstrukcja słupowo-ryglowa pokryta blacho-dachówka</t>
  </si>
  <si>
    <t>blacho-dachówka</t>
  </si>
  <si>
    <t>bardzo dobre</t>
  </si>
  <si>
    <t>dobrakonstrukcja reglo</t>
  </si>
  <si>
    <t>AUDI</t>
  </si>
  <si>
    <t>02-06-2003</t>
  </si>
  <si>
    <t>19-01-2004</t>
  </si>
  <si>
    <t>Projektor Hitachi ED-A220N ( Bukowiec)</t>
  </si>
  <si>
    <t>Monitor interaktywny 75"Newline TruTouch  (SP Bukowiec)</t>
  </si>
  <si>
    <t>Laptop ASUS SP Bukowiec</t>
  </si>
  <si>
    <t>Laptop ASUS  SP Bukowiec</t>
  </si>
  <si>
    <t>Zestawy komputerowe 5 szt (SP Przysiersk)  (5 x 2.226,02)</t>
  </si>
  <si>
    <t>Laptop ASUS  KC  SP PRZYSIERSK</t>
  </si>
  <si>
    <t>Laptop ASUS KC  SP PRZYSIERSK</t>
  </si>
  <si>
    <t>Laptop ASUS KC   SP PRZYSIERSK</t>
  </si>
  <si>
    <t>Laptop ASUS L1 SP Przysiersk</t>
  </si>
  <si>
    <t>Urządzenie wielofunkcyjne EPSON (SP Różanna )                             2016</t>
  </si>
  <si>
    <t>Urządzenie wielofunk. Ricoh MP (SP Różanna )</t>
  </si>
  <si>
    <t>Komputer DELL 7010  3 szt  Różanna  ( 3x 657,99)</t>
  </si>
  <si>
    <t>Zestaw komputerowy  KT  3 szt RÓŻANNA (3X.2243,90)</t>
  </si>
  <si>
    <t>Zestaw komputerowy KT 2 szt KORYTOWO (2x2.243,90)</t>
  </si>
  <si>
    <t>Monitor  AOC  3 szt RÓŻANNA ( 3X449,00)</t>
  </si>
  <si>
    <t>Monitor  AOC  2 szt KORYTOWO  ( 2X449,00)</t>
  </si>
  <si>
    <t xml:space="preserve">Tabela nr 5 - Szkodowość w Gminie Bukowiec </t>
  </si>
  <si>
    <t>Raport zgodny z zaświadczeniami ubezpieczycieli z dn. 19.08.2020 i 21.08.2020</t>
  </si>
  <si>
    <t xml:space="preserve">Zespół Obsługi Oświaty </t>
  </si>
  <si>
    <t xml:space="preserve">Przedszkole Bukowiec  </t>
  </si>
  <si>
    <t xml:space="preserve">Przedszkole Przysiersk  </t>
  </si>
  <si>
    <t xml:space="preserve">Szkoła Podstawowa im. 16. Pułku Uł. Wlkp. w Bukowcu </t>
  </si>
  <si>
    <t xml:space="preserve">Szkoła Podstawowa im. Dr Floriana Ceynowy w Przysiersku </t>
  </si>
  <si>
    <t>Szkoła Podstawowa im. ks. Jana Twardowskiego w Różannie</t>
  </si>
  <si>
    <t>SP ZOZ - Gminna Przychodnia w Bukowcu</t>
  </si>
  <si>
    <t xml:space="preserve">6. Szkoła Podstawowa im. 16. Pułku Uł. Wlkp. w Bukowcu </t>
  </si>
  <si>
    <t xml:space="preserve">7. Szkoła Podstawowa im. Dr Floriana Ceynowy w Przysiersku </t>
  </si>
  <si>
    <t>8. Szkoła Podstawowa im. ks. Jana Twardowskiego w Różannie</t>
  </si>
  <si>
    <t>1. Gminna Biblioteka Publiczna</t>
  </si>
  <si>
    <t>2. Gminy Zakład Komunalny</t>
  </si>
  <si>
    <t xml:space="preserve">3. Szkoła Podstawowa im. 16. Pułku Uł. Wlkp. w Bukowcu </t>
  </si>
  <si>
    <t>4. Szkoła Podstawowa im. ks. Jana Twardowskiego w Różannie</t>
  </si>
  <si>
    <t>3. Zakład Gospodarki Komunalnej</t>
  </si>
  <si>
    <t xml:space="preserve">6. Szkoła Podstawowa im. Dr Floriana Ceynowy w Przysiersku </t>
  </si>
  <si>
    <t>7. Szkoła Podstawowa im. ks. Jana Twardowskiego w Różannie</t>
  </si>
  <si>
    <t>8. Przedszkole Przysiersk</t>
  </si>
  <si>
    <t>9. Samodzielny Publiczny Zakład Opieki Zdrowotnej</t>
  </si>
  <si>
    <t xml:space="preserve">4. Szkoła Podstawowa im. 16. Pułku Uł. Wlkp. w Bukowcu </t>
  </si>
  <si>
    <t xml:space="preserve">5. Szkoła Podstawowa im. Dr Floriana Ceynowy w Przysiersku </t>
  </si>
  <si>
    <t>6. Szkoła Podstawowa im. ks. Jana Twardowskiego w Różannie</t>
  </si>
  <si>
    <t>7. Przedszkole Bukowiec</t>
  </si>
  <si>
    <t>8. Samodzielny Publiczny Zakład Opieki Zdrowotnej</t>
  </si>
  <si>
    <t>Laptop ASUS L1 KORYTOWO</t>
  </si>
  <si>
    <t>samochód specjalny inny (asenizacyjny)</t>
  </si>
  <si>
    <t>Ubezpieczony/użytkownik</t>
  </si>
  <si>
    <t>OSP Bukowiec</t>
  </si>
  <si>
    <t>SP ZOZ</t>
  </si>
  <si>
    <t>Gmina/ZOO</t>
  </si>
  <si>
    <t>Zestaw komputerowy</t>
  </si>
  <si>
    <t>Wysypisko Tuszynki+prasa do zagniatania ogrodzenie+boksy na odpady</t>
  </si>
  <si>
    <t xml:space="preserve">Komputer Pro </t>
  </si>
  <si>
    <t>Jednostki OSP: Bukowiec, Przysiersk</t>
  </si>
  <si>
    <t>Plac zabaw Plewno</t>
  </si>
  <si>
    <t>ul. Dworcowa 7, 86-122 Bukowiec</t>
  </si>
  <si>
    <t>WYKAZ LOKALIZACJI, W KTÓRYCH PROWADZONA JEST DZIAŁALNOŚĆ ORAZ LOKALIZACJI, GDZIE ZNAJDUJE SIĘ MIENIE NALEŻĄCE DO JEDNOSTEK GMINY BUKOWIEC</t>
  </si>
  <si>
    <t>SP ZOZ Gminna przychodnia w Bukowcu</t>
  </si>
  <si>
    <t>ul. Dr Fl. Ceynowy 18 A</t>
  </si>
  <si>
    <t xml:space="preserve"> Samodzielny Publiczny Zakład Opieki Zdrowotnej - Gminna Przychodnia w Bukowcu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</si>
</sst>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#,##0.00\ &quot;zł&quot;"/>
    <numFmt numFmtId="165" formatCode="#,##0.00\ _z_ł"/>
    <numFmt numFmtId="166" formatCode="0;[Red]0"/>
  </numFmts>
  <fonts count="32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charset val="238"/>
    </font>
    <font>
      <b/>
      <i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sz val="14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charset val="238"/>
    </font>
    <font>
      <sz val="10"/>
      <name val="Arial"/>
      <charset val="238"/>
    </font>
    <font>
      <sz val="10"/>
      <name val="Arial CE"/>
      <charset val="238"/>
    </font>
    <font>
      <b/>
      <sz val="10"/>
      <color indexed="6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i/>
      <sz val="10"/>
      <name val="Tahoma"/>
      <family val="2"/>
      <charset val="238"/>
    </font>
    <font>
      <b/>
      <sz val="9"/>
      <name val="Tahoma"/>
      <family val="2"/>
      <charset val="238"/>
    </font>
    <font>
      <i/>
      <sz val="10"/>
      <name val="Tahoma"/>
      <family val="2"/>
      <charset val="238"/>
    </font>
    <font>
      <b/>
      <sz val="10"/>
      <color indexed="60"/>
      <name val="Tahoma"/>
      <family val="2"/>
      <charset val="238"/>
    </font>
    <font>
      <b/>
      <i/>
      <sz val="12"/>
      <name val="Tahoma"/>
      <family val="2"/>
      <charset val="238"/>
    </font>
    <font>
      <b/>
      <sz val="11"/>
      <name val="Tahoma"/>
      <family val="2"/>
      <charset val="238"/>
    </font>
    <font>
      <b/>
      <sz val="10"/>
      <color indexed="10"/>
      <name val="Tahoma"/>
      <family val="2"/>
      <charset val="238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" fillId="0" borderId="0"/>
    <xf numFmtId="0" fontId="28" fillId="0" borderId="0"/>
    <xf numFmtId="0" fontId="29" fillId="0" borderId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4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165" fontId="2" fillId="0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0" fillId="0" borderId="0" xfId="0" applyFont="1" applyFill="1"/>
    <xf numFmtId="0" fontId="3" fillId="0" borderId="1" xfId="0" applyFont="1" applyFill="1" applyBorder="1" applyAlignment="1">
      <alignment vertical="center" wrapText="1"/>
    </xf>
    <xf numFmtId="0" fontId="6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164" fontId="0" fillId="0" borderId="0" xfId="0" applyNumberFormat="1"/>
    <xf numFmtId="164" fontId="4" fillId="0" borderId="0" xfId="0" applyNumberFormat="1" applyFont="1" applyAlignment="1">
      <alignment horizontal="right"/>
    </xf>
    <xf numFmtId="164" fontId="0" fillId="0" borderId="0" xfId="0" applyNumberFormat="1" applyFill="1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164" fontId="3" fillId="0" borderId="0" xfId="0" applyNumberFormat="1" applyFont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2" fillId="0" borderId="4" xfId="3" applyFont="1" applyBorder="1" applyAlignment="1">
      <alignment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1" xfId="3" applyFont="1" applyBorder="1"/>
    <xf numFmtId="0" fontId="2" fillId="0" borderId="1" xfId="3" applyFont="1" applyBorder="1" applyAlignment="1">
      <alignment vertical="center" wrapText="1"/>
    </xf>
    <xf numFmtId="0" fontId="2" fillId="2" borderId="1" xfId="3" applyFont="1" applyFill="1" applyBorder="1" applyAlignment="1">
      <alignment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3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wrapText="1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18" fillId="5" borderId="1" xfId="0" applyFont="1" applyFill="1" applyBorder="1" applyAlignment="1">
      <alignment horizontal="left" vertical="center" wrapText="1"/>
    </xf>
    <xf numFmtId="0" fontId="18" fillId="5" borderId="1" xfId="0" applyNumberFormat="1" applyFont="1" applyFill="1" applyBorder="1" applyAlignment="1">
      <alignment horizontal="center" vertical="center"/>
    </xf>
    <xf numFmtId="0" fontId="18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vertical="center"/>
    </xf>
    <xf numFmtId="49" fontId="18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49" fontId="18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vertical="center" wrapText="1"/>
    </xf>
    <xf numFmtId="49" fontId="18" fillId="5" borderId="1" xfId="0" quotePrefix="1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164" fontId="21" fillId="0" borderId="1" xfId="3" applyNumberFormat="1" applyFont="1" applyBorder="1" applyAlignment="1">
      <alignment horizontal="center" vertical="center" wrapText="1"/>
    </xf>
    <xf numFmtId="0" fontId="18" fillId="0" borderId="4" xfId="3" applyFont="1" applyBorder="1" applyAlignment="1">
      <alignment horizontal="center" vertical="center" wrapText="1"/>
    </xf>
    <xf numFmtId="164" fontId="18" fillId="0" borderId="1" xfId="3" applyNumberFormat="1" applyFont="1" applyBorder="1" applyAlignment="1">
      <alignment horizontal="right"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vertical="center" wrapText="1"/>
    </xf>
    <xf numFmtId="0" fontId="18" fillId="2" borderId="1" xfId="3" applyFont="1" applyFill="1" applyBorder="1" applyAlignment="1">
      <alignment horizontal="center" vertical="center" wrapText="1"/>
    </xf>
    <xf numFmtId="164" fontId="18" fillId="0" borderId="1" xfId="3" applyNumberFormat="1" applyFont="1" applyBorder="1" applyAlignment="1">
      <alignment vertical="center" wrapText="1"/>
    </xf>
    <xf numFmtId="164" fontId="21" fillId="2" borderId="1" xfId="3" applyNumberFormat="1" applyFont="1" applyFill="1" applyBorder="1" applyAlignment="1">
      <alignment horizontal="center" vertical="center" wrapText="1"/>
    </xf>
    <xf numFmtId="164" fontId="18" fillId="2" borderId="1" xfId="3" applyNumberFormat="1" applyFont="1" applyFill="1" applyBorder="1" applyAlignment="1">
      <alignment vertical="center" wrapText="1"/>
    </xf>
    <xf numFmtId="0" fontId="18" fillId="2" borderId="4" xfId="3" applyFont="1" applyFill="1" applyBorder="1" applyAlignment="1">
      <alignment vertical="center" wrapText="1"/>
    </xf>
    <xf numFmtId="0" fontId="18" fillId="2" borderId="4" xfId="3" applyFont="1" applyFill="1" applyBorder="1" applyAlignment="1">
      <alignment horizontal="center" vertical="center" wrapText="1"/>
    </xf>
    <xf numFmtId="164" fontId="18" fillId="2" borderId="4" xfId="3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right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4" xfId="3" applyFont="1" applyFill="1" applyBorder="1" applyAlignment="1">
      <alignment vertical="center" wrapText="1"/>
    </xf>
    <xf numFmtId="0" fontId="18" fillId="0" borderId="4" xfId="3" applyFont="1" applyFill="1" applyBorder="1" applyAlignment="1">
      <alignment horizontal="center" vertical="center" wrapText="1"/>
    </xf>
    <xf numFmtId="0" fontId="21" fillId="0" borderId="4" xfId="3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vertical="center" wrapText="1"/>
    </xf>
    <xf numFmtId="164" fontId="18" fillId="0" borderId="1" xfId="3" applyNumberFormat="1" applyFont="1" applyFill="1" applyBorder="1" applyAlignment="1">
      <alignment vertical="center" wrapText="1"/>
    </xf>
    <xf numFmtId="0" fontId="21" fillId="0" borderId="1" xfId="3" applyFont="1" applyFill="1" applyBorder="1" applyAlignment="1">
      <alignment horizontal="center" vertical="center" wrapText="1"/>
    </xf>
    <xf numFmtId="0" fontId="21" fillId="0" borderId="5" xfId="3" applyFont="1" applyFill="1" applyBorder="1" applyAlignment="1">
      <alignment horizontal="center" vertical="center" wrapText="1"/>
    </xf>
    <xf numFmtId="0" fontId="18" fillId="0" borderId="5" xfId="3" applyFont="1" applyFill="1" applyBorder="1" applyAlignment="1">
      <alignment horizontal="center" vertical="center" wrapText="1"/>
    </xf>
    <xf numFmtId="164" fontId="18" fillId="0" borderId="5" xfId="3" applyNumberFormat="1" applyFont="1" applyFill="1" applyBorder="1" applyAlignment="1">
      <alignment vertical="center" wrapText="1"/>
    </xf>
    <xf numFmtId="44" fontId="3" fillId="0" borderId="1" xfId="6" applyFont="1" applyFill="1" applyBorder="1" applyAlignment="1">
      <alignment horizontal="center" vertical="center" wrapText="1"/>
    </xf>
    <xf numFmtId="4" fontId="18" fillId="0" borderId="4" xfId="3" applyNumberFormat="1" applyFont="1" applyFill="1" applyBorder="1" applyAlignment="1">
      <alignment horizontal="center" vertical="center" wrapText="1"/>
    </xf>
    <xf numFmtId="0" fontId="18" fillId="0" borderId="4" xfId="3" applyFont="1" applyFill="1" applyBorder="1" applyAlignment="1">
      <alignment horizontal="center" vertical="center"/>
    </xf>
    <xf numFmtId="164" fontId="17" fillId="6" borderId="1" xfId="0" applyNumberFormat="1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164" fontId="17" fillId="4" borderId="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44" fontId="3" fillId="0" borderId="0" xfId="6" applyFont="1" applyAlignment="1">
      <alignment horizontal="right"/>
    </xf>
    <xf numFmtId="44" fontId="2" fillId="0" borderId="4" xfId="6" applyFont="1" applyBorder="1" applyAlignment="1">
      <alignment vertical="center" wrapText="1"/>
    </xf>
    <xf numFmtId="44" fontId="2" fillId="0" borderId="1" xfId="6" applyFont="1" applyBorder="1" applyAlignment="1">
      <alignment vertical="center" wrapText="1"/>
    </xf>
    <xf numFmtId="44" fontId="2" fillId="2" borderId="1" xfId="6" applyFont="1" applyFill="1" applyBorder="1" applyAlignment="1">
      <alignment vertical="center" wrapText="1"/>
    </xf>
    <xf numFmtId="44" fontId="3" fillId="6" borderId="1" xfId="6" applyFont="1" applyFill="1" applyBorder="1" applyAlignment="1">
      <alignment vertical="center" wrapText="1"/>
    </xf>
    <xf numFmtId="44" fontId="2" fillId="0" borderId="1" xfId="6" applyFont="1" applyFill="1" applyBorder="1" applyAlignment="1">
      <alignment vertical="center" wrapText="1"/>
    </xf>
    <xf numFmtId="44" fontId="3" fillId="6" borderId="1" xfId="6" applyFont="1" applyFill="1" applyBorder="1" applyAlignment="1">
      <alignment horizontal="right" vertical="center" wrapText="1"/>
    </xf>
    <xf numFmtId="44" fontId="2" fillId="0" borderId="1" xfId="6" applyFont="1" applyFill="1" applyBorder="1" applyAlignment="1">
      <alignment wrapText="1"/>
    </xf>
    <xf numFmtId="44" fontId="3" fillId="0" borderId="0" xfId="6" applyFont="1" applyFill="1" applyBorder="1" applyAlignment="1">
      <alignment vertical="center" wrapText="1"/>
    </xf>
    <xf numFmtId="44" fontId="3" fillId="0" borderId="2" xfId="6" applyFont="1" applyFill="1" applyBorder="1" applyAlignment="1">
      <alignment vertical="center" wrapText="1"/>
    </xf>
    <xf numFmtId="44" fontId="2" fillId="0" borderId="0" xfId="6" applyFont="1" applyAlignment="1">
      <alignment horizontal="right" wrapText="1"/>
    </xf>
    <xf numFmtId="44" fontId="3" fillId="4" borderId="1" xfId="6" applyFont="1" applyFill="1" applyBorder="1" applyAlignment="1">
      <alignment horizontal="right" wrapText="1"/>
    </xf>
    <xf numFmtId="44" fontId="2" fillId="0" borderId="0" xfId="6" applyFont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3" applyFont="1" applyFill="1" applyBorder="1" applyAlignment="1">
      <alignment horizontal="center" vertical="center" wrapText="1"/>
    </xf>
    <xf numFmtId="44" fontId="2" fillId="5" borderId="4" xfId="6" applyFont="1" applyFill="1" applyBorder="1" applyAlignment="1">
      <alignment vertical="center" wrapText="1"/>
    </xf>
    <xf numFmtId="0" fontId="2" fillId="5" borderId="1" xfId="3" applyFont="1" applyFill="1" applyBorder="1" applyAlignment="1">
      <alignment horizontal="center" vertical="center" wrapText="1"/>
    </xf>
    <xf numFmtId="44" fontId="2" fillId="5" borderId="1" xfId="6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3" quotePrefix="1" applyFont="1" applyBorder="1" applyAlignment="1">
      <alignment horizontal="center" vertical="center" wrapText="1"/>
    </xf>
    <xf numFmtId="1" fontId="18" fillId="0" borderId="1" xfId="3" applyNumberFormat="1" applyFont="1" applyBorder="1" applyAlignment="1">
      <alignment horizontal="center" vertical="center" wrapText="1"/>
    </xf>
    <xf numFmtId="3" fontId="18" fillId="0" borderId="1" xfId="3" applyNumberFormat="1" applyFont="1" applyBorder="1" applyAlignment="1">
      <alignment horizontal="center" vertical="center" wrapText="1"/>
    </xf>
    <xf numFmtId="0" fontId="18" fillId="0" borderId="1" xfId="11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/>
    </xf>
    <xf numFmtId="44" fontId="17" fillId="2" borderId="1" xfId="1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4" fontId="17" fillId="0" borderId="1" xfId="3" applyNumberFormat="1" applyFont="1" applyFill="1" applyBorder="1" applyAlignment="1">
      <alignment horizontal="center" vertical="center" wrapText="1"/>
    </xf>
    <xf numFmtId="44" fontId="18" fillId="0" borderId="1" xfId="12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/>
    </xf>
    <xf numFmtId="1" fontId="18" fillId="0" borderId="1" xfId="3" applyNumberFormat="1" applyFont="1" applyFill="1" applyBorder="1" applyAlignment="1">
      <alignment horizontal="center" vertical="center" wrapText="1"/>
    </xf>
    <xf numFmtId="3" fontId="18" fillId="0" borderId="1" xfId="3" applyNumberFormat="1" applyFont="1" applyFill="1" applyBorder="1" applyAlignment="1">
      <alignment horizontal="center" vertical="center" wrapText="1"/>
    </xf>
    <xf numFmtId="44" fontId="17" fillId="0" borderId="1" xfId="12" applyFont="1" applyFill="1" applyBorder="1" applyAlignment="1">
      <alignment horizontal="center" vertical="center" wrapText="1"/>
    </xf>
    <xf numFmtId="0" fontId="18" fillId="0" borderId="1" xfId="3" quotePrefix="1" applyFont="1" applyFill="1" applyBorder="1" applyAlignment="1">
      <alignment horizontal="center" vertical="center" wrapText="1"/>
    </xf>
    <xf numFmtId="1" fontId="17" fillId="0" borderId="1" xfId="3" applyNumberFormat="1" applyFont="1" applyFill="1" applyBorder="1" applyAlignment="1">
      <alignment horizontal="center" vertical="center" wrapText="1"/>
    </xf>
    <xf numFmtId="49" fontId="18" fillId="0" borderId="1" xfId="3" applyNumberFormat="1" applyFont="1" applyFill="1" applyBorder="1" applyAlignment="1">
      <alignment horizontal="center" vertical="center" wrapText="1"/>
    </xf>
    <xf numFmtId="166" fontId="18" fillId="0" borderId="1" xfId="3" applyNumberFormat="1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top" wrapText="1"/>
    </xf>
    <xf numFmtId="0" fontId="18" fillId="0" borderId="1" xfId="3" applyNumberFormat="1" applyFont="1" applyFill="1" applyBorder="1" applyAlignment="1">
      <alignment horizontal="left" vertical="center" wrapText="1" indent="1"/>
    </xf>
    <xf numFmtId="14" fontId="18" fillId="0" borderId="1" xfId="3" applyNumberFormat="1" applyFont="1" applyFill="1" applyBorder="1" applyAlignment="1">
      <alignment horizontal="center" vertical="center"/>
    </xf>
    <xf numFmtId="0" fontId="18" fillId="0" borderId="1" xfId="3" applyFont="1" applyFill="1" applyBorder="1" applyAlignment="1">
      <alignment horizontal="left" vertical="center" indent="1"/>
    </xf>
    <xf numFmtId="0" fontId="24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8" fillId="5" borderId="1" xfId="3" applyFont="1" applyFill="1" applyBorder="1" applyAlignment="1">
      <alignment horizontal="center" vertical="center" wrapText="1"/>
    </xf>
    <xf numFmtId="0" fontId="18" fillId="7" borderId="1" xfId="3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0" fontId="18" fillId="7" borderId="1" xfId="3" applyFont="1" applyFill="1" applyBorder="1" applyAlignment="1">
      <alignment horizontal="center" vertical="center"/>
    </xf>
    <xf numFmtId="44" fontId="18" fillId="0" borderId="1" xfId="11" applyFont="1" applyFill="1" applyBorder="1" applyAlignment="1">
      <alignment horizontal="center" vertical="center" wrapText="1"/>
    </xf>
    <xf numFmtId="44" fontId="18" fillId="2" borderId="1" xfId="11" applyFont="1" applyFill="1" applyBorder="1" applyAlignment="1">
      <alignment horizontal="center" vertical="center" wrapText="1"/>
    </xf>
    <xf numFmtId="44" fontId="18" fillId="0" borderId="1" xfId="11" quotePrefix="1" applyFont="1" applyFill="1" applyBorder="1" applyAlignment="1">
      <alignment horizontal="center" vertical="center" wrapText="1"/>
    </xf>
    <xf numFmtId="0" fontId="28" fillId="0" borderId="1" xfId="4" applyNumberFormat="1" applyBorder="1" applyAlignment="1">
      <alignment vertical="center"/>
    </xf>
    <xf numFmtId="0" fontId="30" fillId="0" borderId="1" xfId="4" applyNumberFormat="1" applyFont="1" applyBorder="1" applyAlignment="1">
      <alignment horizontal="center" vertical="center"/>
    </xf>
    <xf numFmtId="14" fontId="30" fillId="0" borderId="1" xfId="4" applyNumberFormat="1" applyFont="1" applyBorder="1" applyAlignment="1">
      <alignment horizontal="center" vertical="center"/>
    </xf>
    <xf numFmtId="0" fontId="30" fillId="0" borderId="1" xfId="4" applyNumberFormat="1" applyFont="1" applyBorder="1" applyAlignment="1">
      <alignment horizontal="center" vertical="center" wrapText="1"/>
    </xf>
    <xf numFmtId="164" fontId="30" fillId="0" borderId="1" xfId="4" applyNumberFormat="1" applyFont="1" applyBorder="1" applyAlignment="1">
      <alignment horizontal="center" vertical="center"/>
    </xf>
    <xf numFmtId="0" fontId="28" fillId="0" borderId="1" xfId="4" applyNumberFormat="1" applyBorder="1" applyAlignment="1">
      <alignment vertical="center" wrapText="1"/>
    </xf>
    <xf numFmtId="164" fontId="30" fillId="8" borderId="1" xfId="4" applyNumberFormat="1" applyFont="1" applyFill="1" applyBorder="1" applyAlignment="1">
      <alignment vertical="center"/>
    </xf>
    <xf numFmtId="164" fontId="30" fillId="9" borderId="1" xfId="4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8" fillId="0" borderId="1" xfId="4" applyNumberFormat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right" vertical="center" wrapText="1"/>
    </xf>
    <xf numFmtId="164" fontId="18" fillId="0" borderId="0" xfId="0" applyNumberFormat="1" applyFont="1" applyFill="1" applyAlignment="1">
      <alignment horizontal="right" vertical="center"/>
    </xf>
    <xf numFmtId="49" fontId="18" fillId="0" borderId="1" xfId="0" applyNumberFormat="1" applyFont="1" applyFill="1" applyBorder="1" applyAlignment="1">
      <alignment vertical="center" wrapText="1"/>
    </xf>
    <xf numFmtId="164" fontId="18" fillId="0" borderId="1" xfId="0" applyNumberFormat="1" applyFont="1" applyFill="1" applyBorder="1" applyAlignment="1">
      <alignment vertical="center"/>
    </xf>
    <xf numFmtId="164" fontId="18" fillId="0" borderId="1" xfId="0" applyNumberFormat="1" applyFont="1" applyFill="1" applyBorder="1" applyAlignment="1">
      <alignment horizontal="right" vertical="center"/>
    </xf>
    <xf numFmtId="164" fontId="17" fillId="0" borderId="1" xfId="0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164" fontId="31" fillId="5" borderId="1" xfId="5" applyNumberFormat="1" applyFont="1" applyFill="1" applyBorder="1" applyAlignment="1">
      <alignment horizontal="right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3" fontId="18" fillId="0" borderId="1" xfId="11" applyNumberFormat="1" applyFont="1" applyFill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/>
    </xf>
    <xf numFmtId="44" fontId="17" fillId="10" borderId="1" xfId="1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8" fillId="5" borderId="1" xfId="3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17" fillId="6" borderId="1" xfId="3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4" fontId="18" fillId="7" borderId="4" xfId="3" applyNumberFormat="1" applyFont="1" applyFill="1" applyBorder="1" applyAlignment="1">
      <alignment horizontal="center" vertical="center" wrapText="1"/>
    </xf>
    <xf numFmtId="0" fontId="18" fillId="7" borderId="4" xfId="3" applyFont="1" applyFill="1" applyBorder="1" applyAlignment="1">
      <alignment horizontal="center" vertical="center" wrapText="1"/>
    </xf>
    <xf numFmtId="0" fontId="18" fillId="5" borderId="4" xfId="3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8" fillId="5" borderId="1" xfId="3" applyFont="1" applyFill="1" applyBorder="1" applyAlignment="1">
      <alignment horizontal="center" vertical="center"/>
    </xf>
    <xf numFmtId="164" fontId="17" fillId="11" borderId="1" xfId="0" applyNumberFormat="1" applyFont="1" applyFill="1" applyBorder="1" applyAlignment="1">
      <alignment vertical="center"/>
    </xf>
    <xf numFmtId="164" fontId="17" fillId="5" borderId="1" xfId="0" applyNumberFormat="1" applyFont="1" applyFill="1" applyBorder="1" applyAlignment="1">
      <alignment vertical="center"/>
    </xf>
    <xf numFmtId="0" fontId="18" fillId="3" borderId="4" xfId="0" applyFont="1" applyFill="1" applyBorder="1" applyAlignment="1">
      <alignment vertical="center"/>
    </xf>
    <xf numFmtId="0" fontId="18" fillId="3" borderId="4" xfId="0" applyFont="1" applyFill="1" applyBorder="1" applyAlignment="1">
      <alignment horizontal="center" vertical="center"/>
    </xf>
    <xf numFmtId="0" fontId="18" fillId="7" borderId="4" xfId="3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8" fillId="0" borderId="0" xfId="0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164" fontId="3" fillId="12" borderId="8" xfId="0" applyNumberFormat="1" applyFont="1" applyFill="1" applyBorder="1" applyAlignment="1">
      <alignment vertical="center" wrapText="1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 wrapText="1"/>
    </xf>
    <xf numFmtId="0" fontId="18" fillId="0" borderId="1" xfId="0" applyFont="1" applyBorder="1" applyAlignment="1">
      <alignment horizontal="center" wrapText="1"/>
    </xf>
    <xf numFmtId="164" fontId="3" fillId="12" borderId="1" xfId="6" applyNumberFormat="1" applyFont="1" applyFill="1" applyBorder="1" applyAlignment="1">
      <alignment horizontal="right" vertical="center" wrapText="1"/>
    </xf>
    <xf numFmtId="164" fontId="3" fillId="12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164" fontId="28" fillId="5" borderId="1" xfId="4" applyNumberFormat="1" applyFill="1" applyBorder="1" applyAlignment="1">
      <alignment vertical="center"/>
    </xf>
    <xf numFmtId="44" fontId="3" fillId="12" borderId="1" xfId="6" applyFont="1" applyFill="1" applyBorder="1" applyAlignment="1">
      <alignment vertical="center" wrapText="1"/>
    </xf>
    <xf numFmtId="44" fontId="3" fillId="12" borderId="1" xfId="6" applyFont="1" applyFill="1" applyBorder="1" applyAlignment="1">
      <alignment horizontal="right" vertical="center" wrapText="1"/>
    </xf>
    <xf numFmtId="164" fontId="3" fillId="12" borderId="1" xfId="6" applyNumberFormat="1" applyFont="1" applyFill="1" applyBorder="1" applyAlignment="1">
      <alignment vertical="center" wrapText="1"/>
    </xf>
    <xf numFmtId="0" fontId="18" fillId="5" borderId="1" xfId="11" applyNumberFormat="1" applyFont="1" applyFill="1" applyBorder="1" applyAlignment="1">
      <alignment horizontal="center" vertical="center" wrapText="1"/>
    </xf>
    <xf numFmtId="0" fontId="17" fillId="5" borderId="1" xfId="0" applyNumberFormat="1" applyFont="1" applyFill="1" applyBorder="1" applyAlignment="1">
      <alignment horizontal="center" vertical="center" wrapText="1"/>
    </xf>
    <xf numFmtId="44" fontId="18" fillId="5" borderId="1" xfId="1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vertical="center" wrapText="1"/>
    </xf>
    <xf numFmtId="0" fontId="2" fillId="5" borderId="1" xfId="3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3" applyFont="1" applyFill="1" applyBorder="1" applyAlignment="1">
      <alignment horizontal="left" vertical="center" wrapText="1"/>
    </xf>
    <xf numFmtId="0" fontId="2" fillId="5" borderId="4" xfId="3" applyFont="1" applyFill="1" applyBorder="1" applyAlignment="1">
      <alignment vertical="center" wrapText="1"/>
    </xf>
    <xf numFmtId="44" fontId="18" fillId="5" borderId="1" xfId="12" applyFont="1" applyFill="1" applyBorder="1" applyAlignment="1">
      <alignment vertical="center"/>
    </xf>
    <xf numFmtId="0" fontId="18" fillId="5" borderId="1" xfId="3" applyFont="1" applyFill="1" applyBorder="1" applyAlignment="1">
      <alignment vertical="center"/>
    </xf>
    <xf numFmtId="0" fontId="18" fillId="13" borderId="1" xfId="0" applyFont="1" applyFill="1" applyBorder="1" applyAlignment="1">
      <alignment horizontal="center" vertical="center"/>
    </xf>
    <xf numFmtId="44" fontId="18" fillId="5" borderId="1" xfId="6" applyFont="1" applyFill="1" applyBorder="1" applyAlignment="1">
      <alignment vertical="center"/>
    </xf>
    <xf numFmtId="164" fontId="18" fillId="5" borderId="1" xfId="0" applyNumberFormat="1" applyFont="1" applyFill="1" applyBorder="1" applyAlignment="1">
      <alignment horizontal="right" vertical="center" wrapText="1"/>
    </xf>
    <xf numFmtId="164" fontId="18" fillId="5" borderId="5" xfId="0" applyNumberFormat="1" applyFont="1" applyFill="1" applyBorder="1" applyAlignment="1">
      <alignment horizontal="right" vertical="center"/>
    </xf>
    <xf numFmtId="164" fontId="18" fillId="5" borderId="1" xfId="0" applyNumberFormat="1" applyFont="1" applyFill="1" applyBorder="1" applyAlignment="1">
      <alignment horizontal="right" vertical="center"/>
    </xf>
    <xf numFmtId="49" fontId="18" fillId="5" borderId="1" xfId="0" applyNumberFormat="1" applyFont="1" applyFill="1" applyBorder="1" applyAlignment="1">
      <alignment vertical="center" wrapText="1"/>
    </xf>
    <xf numFmtId="164" fontId="18" fillId="5" borderId="1" xfId="0" applyNumberFormat="1" applyFont="1" applyFill="1" applyBorder="1" applyAlignment="1">
      <alignment vertical="center"/>
    </xf>
    <xf numFmtId="164" fontId="18" fillId="5" borderId="5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17" fillId="5" borderId="1" xfId="3" applyNumberFormat="1" applyFont="1" applyFill="1" applyBorder="1" applyAlignment="1">
      <alignment vertical="center" wrapText="1"/>
    </xf>
    <xf numFmtId="44" fontId="18" fillId="0" borderId="1" xfId="6" applyFont="1" applyFill="1" applyBorder="1" applyAlignment="1">
      <alignment horizontal="center" vertical="center" wrapText="1"/>
    </xf>
    <xf numFmtId="44" fontId="18" fillId="0" borderId="1" xfId="6" applyFont="1" applyBorder="1" applyAlignment="1">
      <alignment horizontal="center" vertical="center" wrapText="1"/>
    </xf>
    <xf numFmtId="44" fontId="18" fillId="0" borderId="4" xfId="6" applyFont="1" applyFill="1" applyBorder="1" applyAlignment="1">
      <alignment horizontal="center" vertical="center" wrapText="1"/>
    </xf>
    <xf numFmtId="0" fontId="18" fillId="5" borderId="4" xfId="3" applyFont="1" applyFill="1" applyBorder="1" applyAlignment="1">
      <alignment horizontal="center" vertical="center" wrapText="1"/>
    </xf>
    <xf numFmtId="164" fontId="18" fillId="5" borderId="4" xfId="3" applyNumberFormat="1" applyFont="1" applyFill="1" applyBorder="1" applyAlignment="1">
      <alignment vertical="center" wrapText="1"/>
    </xf>
    <xf numFmtId="2" fontId="18" fillId="0" borderId="1" xfId="3" applyNumberFormat="1" applyFont="1" applyBorder="1" applyAlignment="1">
      <alignment horizontal="center" vertical="center" wrapText="1"/>
    </xf>
    <xf numFmtId="2" fontId="18" fillId="2" borderId="1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2" fontId="18" fillId="0" borderId="4" xfId="3" applyNumberFormat="1" applyFont="1" applyBorder="1" applyAlignment="1">
      <alignment horizontal="center" vertical="center" wrapText="1"/>
    </xf>
    <xf numFmtId="2" fontId="18" fillId="0" borderId="9" xfId="3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2" fontId="18" fillId="0" borderId="4" xfId="3" applyNumberFormat="1" applyFont="1" applyFill="1" applyBorder="1" applyAlignment="1">
      <alignment horizontal="center" vertical="center" wrapText="1"/>
    </xf>
    <xf numFmtId="2" fontId="18" fillId="0" borderId="1" xfId="3" applyNumberFormat="1" applyFont="1" applyFill="1" applyBorder="1" applyAlignment="1">
      <alignment horizontal="center" vertical="center" wrapText="1"/>
    </xf>
    <xf numFmtId="2" fontId="18" fillId="7" borderId="4" xfId="3" applyNumberFormat="1" applyFont="1" applyFill="1" applyBorder="1" applyAlignment="1">
      <alignment horizontal="center" vertical="center" wrapText="1"/>
    </xf>
    <xf numFmtId="2" fontId="18" fillId="7" borderId="1" xfId="3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8" fillId="0" borderId="1" xfId="3" applyFont="1" applyBorder="1" applyAlignment="1">
      <alignment horizontal="left" vertical="center" wrapText="1"/>
    </xf>
    <xf numFmtId="0" fontId="18" fillId="2" borderId="1" xfId="3" applyFont="1" applyFill="1" applyBorder="1" applyAlignment="1">
      <alignment horizontal="left" vertical="center" wrapText="1"/>
    </xf>
    <xf numFmtId="0" fontId="18" fillId="2" borderId="1" xfId="3" applyFont="1" applyFill="1" applyBorder="1" applyAlignment="1">
      <alignment horizontal="left" vertical="center"/>
    </xf>
    <xf numFmtId="0" fontId="18" fillId="2" borderId="4" xfId="3" applyFont="1" applyFill="1" applyBorder="1" applyAlignment="1">
      <alignment horizontal="left" vertical="center" wrapText="1"/>
    </xf>
    <xf numFmtId="0" fontId="18" fillId="0" borderId="4" xfId="3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0" borderId="1" xfId="3" applyFont="1" applyFill="1" applyBorder="1" applyAlignment="1">
      <alignment horizontal="left" vertical="center" wrapText="1"/>
    </xf>
    <xf numFmtId="0" fontId="18" fillId="7" borderId="4" xfId="3" applyFont="1" applyFill="1" applyBorder="1" applyAlignment="1">
      <alignment horizontal="left" vertical="center" wrapText="1"/>
    </xf>
    <xf numFmtId="0" fontId="18" fillId="7" borderId="1" xfId="3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6" fillId="0" borderId="0" xfId="0" applyFont="1" applyAlignment="1">
      <alignment horizontal="center" wrapText="1"/>
    </xf>
    <xf numFmtId="0" fontId="2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left" vertical="center" wrapText="1"/>
    </xf>
    <xf numFmtId="0" fontId="17" fillId="7" borderId="10" xfId="0" applyFont="1" applyFill="1" applyBorder="1" applyAlignment="1">
      <alignment horizontal="left" vertical="center" wrapText="1"/>
    </xf>
    <xf numFmtId="0" fontId="17" fillId="7" borderId="8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vertical="center" wrapText="1"/>
    </xf>
    <xf numFmtId="0" fontId="3" fillId="7" borderId="10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left" wrapText="1"/>
    </xf>
    <xf numFmtId="0" fontId="17" fillId="7" borderId="10" xfId="0" applyFont="1" applyFill="1" applyBorder="1" applyAlignment="1">
      <alignment horizontal="left" wrapText="1"/>
    </xf>
    <xf numFmtId="0" fontId="17" fillId="7" borderId="8" xfId="0" applyFont="1" applyFill="1" applyBorder="1" applyAlignment="1">
      <alignment horizontal="left" wrapText="1"/>
    </xf>
    <xf numFmtId="0" fontId="3" fillId="2" borderId="7" xfId="3" applyFont="1" applyFill="1" applyBorder="1" applyAlignment="1">
      <alignment horizontal="left" vertical="center" wrapText="1"/>
    </xf>
    <xf numFmtId="0" fontId="3" fillId="2" borderId="8" xfId="3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30" fillId="9" borderId="1" xfId="4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wrapText="1"/>
    </xf>
  </cellXfs>
  <cellStyles count="18">
    <cellStyle name="Hiperłącze 2" xfId="1" xr:uid="{00000000-0005-0000-0000-000000000000}"/>
    <cellStyle name="Normalny" xfId="0" builtinId="0"/>
    <cellStyle name="Normalny 2" xfId="2" xr:uid="{00000000-0005-0000-0000-000002000000}"/>
    <cellStyle name="Normalny 3" xfId="3" xr:uid="{00000000-0005-0000-0000-000003000000}"/>
    <cellStyle name="Normalny 4" xfId="4" xr:uid="{00000000-0005-0000-0000-000004000000}"/>
    <cellStyle name="Normalny 5" xfId="5" xr:uid="{00000000-0005-0000-0000-000005000000}"/>
    <cellStyle name="Walutowy" xfId="6" builtinId="4"/>
    <cellStyle name="Walutowy 2" xfId="7" xr:uid="{00000000-0005-0000-0000-000007000000}"/>
    <cellStyle name="Walutowy 2 2" xfId="8" xr:uid="{00000000-0005-0000-0000-000008000000}"/>
    <cellStyle name="Walutowy 2 3" xfId="9" xr:uid="{00000000-0005-0000-0000-000009000000}"/>
    <cellStyle name="Walutowy 2 4" xfId="10" xr:uid="{00000000-0005-0000-0000-00000A000000}"/>
    <cellStyle name="Walutowy 3" xfId="11" xr:uid="{00000000-0005-0000-0000-00000B000000}"/>
    <cellStyle name="Walutowy 3 2" xfId="12" xr:uid="{00000000-0005-0000-0000-00000C000000}"/>
    <cellStyle name="Walutowy 3 3" xfId="13" xr:uid="{00000000-0005-0000-0000-00000D000000}"/>
    <cellStyle name="Walutowy 4" xfId="14" xr:uid="{00000000-0005-0000-0000-00000E000000}"/>
    <cellStyle name="Walutowy 4 2" xfId="15" xr:uid="{00000000-0005-0000-0000-00000F000000}"/>
    <cellStyle name="Walutowy 5" xfId="16" xr:uid="{00000000-0005-0000-0000-000010000000}"/>
    <cellStyle name="Walutowy 6" xfId="17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685800</xdr:colOff>
      <xdr:row>4</xdr:row>
      <xdr:rowOff>57150</xdr:rowOff>
    </xdr:to>
    <xdr:pic>
      <xdr:nvPicPr>
        <xdr:cNvPr id="2182" name="Picture 2">
          <a:extLst>
            <a:ext uri="{FF2B5EF4-FFF2-40B4-BE49-F238E27FC236}">
              <a16:creationId xmlns:a16="http://schemas.microsoft.com/office/drawing/2014/main" id="{ACB23DA3-373F-47FF-8198-04DBAE96F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241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6</xdr:col>
      <xdr:colOff>495300</xdr:colOff>
      <xdr:row>0</xdr:row>
      <xdr:rowOff>9525</xdr:rowOff>
    </xdr:from>
    <xdr:to>
      <xdr:col>8</xdr:col>
      <xdr:colOff>9525</xdr:colOff>
      <xdr:row>1</xdr:row>
      <xdr:rowOff>28575</xdr:rowOff>
    </xdr:to>
    <xdr:sp macro="" textlink="">
      <xdr:nvSpPr>
        <xdr:cNvPr id="2049" name="Text Box 1" hidden="1">
          <a:extLst>
            <a:ext uri="{FF2B5EF4-FFF2-40B4-BE49-F238E27FC236}">
              <a16:creationId xmlns:a16="http://schemas.microsoft.com/office/drawing/2014/main" id="{8E0B6C75-F4B4-4053-9AD6-23C9C17AEC25}"/>
            </a:ext>
          </a:extLst>
        </xdr:cNvPr>
        <xdr:cNvSpPr txBox="1">
          <a:spLocks noChangeArrowheads="1"/>
        </xdr:cNvSpPr>
      </xdr:nvSpPr>
      <xdr:spPr bwMode="auto">
        <a:xfrm>
          <a:off x="5848350" y="9525"/>
          <a:ext cx="12192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6</xdr:col>
      <xdr:colOff>495300</xdr:colOff>
      <xdr:row>10</xdr:row>
      <xdr:rowOff>447675</xdr:rowOff>
    </xdr:from>
    <xdr:to>
      <xdr:col>8</xdr:col>
      <xdr:colOff>9525</xdr:colOff>
      <xdr:row>13</xdr:row>
      <xdr:rowOff>47625</xdr:rowOff>
    </xdr:to>
    <xdr:sp macro="" textlink="">
      <xdr:nvSpPr>
        <xdr:cNvPr id="2050" name="Text Box 2" hidden="1">
          <a:extLst>
            <a:ext uri="{FF2B5EF4-FFF2-40B4-BE49-F238E27FC236}">
              <a16:creationId xmlns:a16="http://schemas.microsoft.com/office/drawing/2014/main" id="{88386C8E-3DD8-47C0-8533-07ADD034F772}"/>
            </a:ext>
          </a:extLst>
        </xdr:cNvPr>
        <xdr:cNvSpPr txBox="1">
          <a:spLocks noChangeArrowheads="1"/>
        </xdr:cNvSpPr>
      </xdr:nvSpPr>
      <xdr:spPr bwMode="auto">
        <a:xfrm>
          <a:off x="5848350" y="2600325"/>
          <a:ext cx="1219200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22"/>
  <sheetViews>
    <sheetView zoomScale="75" zoomScaleNormal="75" workbookViewId="0">
      <selection activeCell="C7" sqref="C7"/>
    </sheetView>
  </sheetViews>
  <sheetFormatPr defaultRowHeight="12.75" x14ac:dyDescent="0.2"/>
  <cols>
    <col min="1" max="1" width="5.42578125" customWidth="1"/>
    <col min="2" max="2" width="33.140625" customWidth="1"/>
    <col min="3" max="3" width="43.85546875" customWidth="1"/>
    <col min="4" max="4" width="14.5703125" customWidth="1"/>
    <col min="5" max="5" width="12.7109375" style="33" customWidth="1"/>
    <col min="6" max="6" width="10.42578125" style="33" customWidth="1"/>
    <col min="7" max="7" width="25.7109375" style="33" customWidth="1"/>
    <col min="8" max="8" width="15.7109375" customWidth="1"/>
    <col min="9" max="9" width="17.140625" style="33" customWidth="1"/>
    <col min="10" max="10" width="22" bestFit="1" customWidth="1"/>
    <col min="11" max="12" width="19.85546875" customWidth="1"/>
  </cols>
  <sheetData>
    <row r="4" spans="1:12" x14ac:dyDescent="0.2">
      <c r="A4" s="51" t="s">
        <v>91</v>
      </c>
      <c r="B4" s="51"/>
      <c r="C4" s="51"/>
      <c r="D4" s="52"/>
      <c r="E4" s="53"/>
      <c r="F4" s="53"/>
      <c r="G4" s="53"/>
      <c r="H4" s="52"/>
      <c r="I4" s="53"/>
      <c r="J4" s="52"/>
      <c r="K4" s="52"/>
      <c r="L4" s="52"/>
    </row>
    <row r="5" spans="1:12" x14ac:dyDescent="0.2">
      <c r="A5" s="51"/>
      <c r="B5" s="51"/>
      <c r="C5" s="51"/>
      <c r="D5" s="52"/>
      <c r="E5" s="53"/>
      <c r="F5" s="53"/>
      <c r="G5" s="53"/>
      <c r="H5" s="52"/>
      <c r="I5" s="53"/>
      <c r="J5" s="52"/>
      <c r="K5" s="52"/>
      <c r="L5" s="52"/>
    </row>
    <row r="6" spans="1:12" x14ac:dyDescent="0.2">
      <c r="A6" s="51"/>
      <c r="B6" s="51" t="s">
        <v>465</v>
      </c>
      <c r="C6" s="51"/>
      <c r="D6" s="52"/>
      <c r="E6" s="53"/>
      <c r="F6" s="53"/>
      <c r="G6" s="53"/>
      <c r="H6" s="52"/>
      <c r="I6" s="53"/>
      <c r="J6" s="52"/>
      <c r="K6" s="52"/>
      <c r="L6" s="52"/>
    </row>
    <row r="7" spans="1:12" x14ac:dyDescent="0.2">
      <c r="A7" s="51"/>
      <c r="B7" s="51" t="s">
        <v>99</v>
      </c>
      <c r="C7" s="51"/>
      <c r="D7" s="52"/>
      <c r="E7" s="53"/>
      <c r="F7" s="53"/>
      <c r="G7" s="53"/>
      <c r="H7" s="54"/>
      <c r="I7" s="53"/>
      <c r="J7" s="52"/>
      <c r="K7" s="52"/>
      <c r="L7" s="52"/>
    </row>
    <row r="8" spans="1:12" x14ac:dyDescent="0.2">
      <c r="A8" s="51"/>
      <c r="B8" s="51" t="s">
        <v>466</v>
      </c>
      <c r="C8" s="51"/>
      <c r="D8" s="52"/>
      <c r="E8" s="53"/>
      <c r="F8" s="53"/>
      <c r="G8" s="53"/>
      <c r="H8" s="54"/>
      <c r="I8" s="53"/>
      <c r="J8" s="52"/>
      <c r="K8" s="52"/>
      <c r="L8" s="52"/>
    </row>
    <row r="9" spans="1:12" x14ac:dyDescent="0.2">
      <c r="A9" s="51"/>
      <c r="B9" s="51" t="s">
        <v>470</v>
      </c>
      <c r="C9" s="51"/>
      <c r="D9" s="52"/>
      <c r="E9" s="53"/>
      <c r="F9" s="53"/>
      <c r="G9" s="53"/>
      <c r="H9" s="52"/>
      <c r="I9" s="53"/>
      <c r="J9" s="52"/>
      <c r="K9" s="52"/>
      <c r="L9" s="52"/>
    </row>
    <row r="10" spans="1:12" ht="67.5" x14ac:dyDescent="0.2">
      <c r="A10" s="55" t="s">
        <v>5</v>
      </c>
      <c r="B10" s="55" t="s">
        <v>6</v>
      </c>
      <c r="C10" s="55" t="s">
        <v>478</v>
      </c>
      <c r="D10" s="55" t="s">
        <v>7</v>
      </c>
      <c r="E10" s="55" t="s">
        <v>8</v>
      </c>
      <c r="F10" s="55" t="s">
        <v>3</v>
      </c>
      <c r="G10" s="56" t="s">
        <v>45</v>
      </c>
      <c r="H10" s="56" t="s">
        <v>9</v>
      </c>
      <c r="I10" s="56" t="s">
        <v>44</v>
      </c>
      <c r="J10" s="56" t="s">
        <v>473</v>
      </c>
      <c r="K10" s="56" t="s">
        <v>474</v>
      </c>
      <c r="L10" s="56" t="s">
        <v>46</v>
      </c>
    </row>
    <row r="11" spans="1:12" ht="38.25" x14ac:dyDescent="0.2">
      <c r="A11" s="57">
        <v>1</v>
      </c>
      <c r="B11" s="64" t="s">
        <v>82</v>
      </c>
      <c r="C11" s="64" t="s">
        <v>105</v>
      </c>
      <c r="D11" s="73" t="s">
        <v>472</v>
      </c>
      <c r="E11" s="73" t="s">
        <v>471</v>
      </c>
      <c r="F11" s="65" t="s">
        <v>98</v>
      </c>
      <c r="G11" s="66" t="s">
        <v>111</v>
      </c>
      <c r="H11" s="58">
        <v>26</v>
      </c>
      <c r="I11" s="58"/>
      <c r="J11" s="62" t="s">
        <v>477</v>
      </c>
      <c r="K11" s="57" t="s">
        <v>132</v>
      </c>
      <c r="L11" s="62" t="s">
        <v>475</v>
      </c>
    </row>
    <row r="12" spans="1:12" s="9" customFormat="1" ht="36.75" customHeight="1" x14ac:dyDescent="0.2">
      <c r="A12" s="58">
        <v>2</v>
      </c>
      <c r="B12" s="64" t="s">
        <v>83</v>
      </c>
      <c r="C12" s="67" t="s">
        <v>99</v>
      </c>
      <c r="D12" s="68" t="s">
        <v>468</v>
      </c>
      <c r="E12" s="68" t="s">
        <v>467</v>
      </c>
      <c r="F12" s="65" t="s">
        <v>469</v>
      </c>
      <c r="G12" s="66" t="s">
        <v>479</v>
      </c>
      <c r="H12" s="58"/>
      <c r="I12" s="58"/>
      <c r="J12" s="58"/>
      <c r="K12" s="57" t="s">
        <v>132</v>
      </c>
      <c r="L12" s="60"/>
    </row>
    <row r="13" spans="1:12" s="9" customFormat="1" ht="25.5" customHeight="1" x14ac:dyDescent="0.2">
      <c r="A13" s="57">
        <v>3</v>
      </c>
      <c r="B13" s="64" t="s">
        <v>84</v>
      </c>
      <c r="C13" s="64" t="s">
        <v>697</v>
      </c>
      <c r="D13" s="69">
        <v>5591930241</v>
      </c>
      <c r="E13" s="73" t="s">
        <v>114</v>
      </c>
      <c r="F13" s="70" t="s">
        <v>115</v>
      </c>
      <c r="G13" s="69" t="s">
        <v>116</v>
      </c>
      <c r="H13" s="58">
        <v>4</v>
      </c>
      <c r="I13" s="58"/>
      <c r="J13" s="58" t="s">
        <v>132</v>
      </c>
      <c r="K13" s="57" t="s">
        <v>132</v>
      </c>
      <c r="L13" s="58" t="s">
        <v>476</v>
      </c>
    </row>
    <row r="14" spans="1:12" s="9" customFormat="1" ht="25.5" customHeight="1" x14ac:dyDescent="0.2">
      <c r="A14" s="58">
        <v>4</v>
      </c>
      <c r="B14" s="64" t="s">
        <v>85</v>
      </c>
      <c r="C14" s="67" t="s">
        <v>99</v>
      </c>
      <c r="D14" s="70">
        <v>5591861190</v>
      </c>
      <c r="E14" s="68" t="s">
        <v>108</v>
      </c>
      <c r="F14" s="70" t="s">
        <v>112</v>
      </c>
      <c r="G14" s="71" t="s">
        <v>113</v>
      </c>
      <c r="H14" s="58">
        <v>7</v>
      </c>
      <c r="I14" s="58"/>
      <c r="J14" s="58"/>
      <c r="K14" s="57" t="s">
        <v>132</v>
      </c>
      <c r="L14" s="60"/>
    </row>
    <row r="15" spans="1:12" s="9" customFormat="1" ht="37.5" customHeight="1" x14ac:dyDescent="0.2">
      <c r="A15" s="57">
        <v>5</v>
      </c>
      <c r="B15" s="64" t="s">
        <v>498</v>
      </c>
      <c r="C15" s="67" t="s">
        <v>99</v>
      </c>
      <c r="D15" s="70">
        <v>5591289459</v>
      </c>
      <c r="E15" s="68" t="s">
        <v>107</v>
      </c>
      <c r="F15" s="70" t="s">
        <v>109</v>
      </c>
      <c r="G15" s="71" t="s">
        <v>110</v>
      </c>
      <c r="H15" s="58">
        <v>8</v>
      </c>
      <c r="I15" s="58"/>
      <c r="J15" s="58"/>
      <c r="K15" s="57" t="s">
        <v>132</v>
      </c>
      <c r="L15" s="60"/>
    </row>
    <row r="16" spans="1:12" s="9" customFormat="1" ht="25.5" customHeight="1" x14ac:dyDescent="0.2">
      <c r="A16" s="58">
        <v>6</v>
      </c>
      <c r="B16" s="72" t="s">
        <v>665</v>
      </c>
      <c r="C16" s="72" t="s">
        <v>100</v>
      </c>
      <c r="D16" s="70">
        <v>5591789340</v>
      </c>
      <c r="E16" s="73" t="s">
        <v>117</v>
      </c>
      <c r="F16" s="70" t="s">
        <v>118</v>
      </c>
      <c r="G16" s="68" t="s">
        <v>119</v>
      </c>
      <c r="H16" s="226">
        <v>29</v>
      </c>
      <c r="I16" s="226">
        <v>212</v>
      </c>
      <c r="J16" s="58"/>
      <c r="K16" s="57" t="s">
        <v>132</v>
      </c>
      <c r="L16" s="60"/>
    </row>
    <row r="17" spans="1:12" s="5" customFormat="1" ht="25.5" customHeight="1" x14ac:dyDescent="0.2">
      <c r="A17" s="57">
        <v>7</v>
      </c>
      <c r="B17" s="72" t="s">
        <v>666</v>
      </c>
      <c r="C17" s="72" t="s">
        <v>101</v>
      </c>
      <c r="D17" s="70">
        <v>5591790076</v>
      </c>
      <c r="E17" s="73" t="s">
        <v>120</v>
      </c>
      <c r="F17" s="70" t="s">
        <v>118</v>
      </c>
      <c r="G17" s="68" t="s">
        <v>119</v>
      </c>
      <c r="H17" s="226">
        <v>20</v>
      </c>
      <c r="I17" s="226">
        <v>131</v>
      </c>
      <c r="J17" s="58"/>
      <c r="K17" s="57" t="s">
        <v>132</v>
      </c>
      <c r="L17" s="60"/>
    </row>
    <row r="18" spans="1:12" ht="25.5" customHeight="1" x14ac:dyDescent="0.2">
      <c r="A18" s="58">
        <v>8</v>
      </c>
      <c r="B18" s="72" t="s">
        <v>667</v>
      </c>
      <c r="C18" s="72" t="s">
        <v>102</v>
      </c>
      <c r="D18" s="70">
        <v>5591789771</v>
      </c>
      <c r="E18" s="73" t="s">
        <v>121</v>
      </c>
      <c r="F18" s="70" t="s">
        <v>118</v>
      </c>
      <c r="G18" s="68" t="s">
        <v>119</v>
      </c>
      <c r="H18" s="226">
        <v>42</v>
      </c>
      <c r="I18" s="226">
        <v>184</v>
      </c>
      <c r="J18" s="57"/>
      <c r="K18" s="57" t="s">
        <v>132</v>
      </c>
      <c r="L18" s="63"/>
    </row>
    <row r="19" spans="1:12" s="5" customFormat="1" ht="25.5" customHeight="1" x14ac:dyDescent="0.2">
      <c r="A19" s="57">
        <v>9</v>
      </c>
      <c r="B19" s="72" t="s">
        <v>89</v>
      </c>
      <c r="C19" s="72" t="s">
        <v>103</v>
      </c>
      <c r="D19" s="70">
        <v>5591789268</v>
      </c>
      <c r="E19" s="68" t="s">
        <v>124</v>
      </c>
      <c r="F19" s="70" t="s">
        <v>122</v>
      </c>
      <c r="G19" s="69" t="s">
        <v>123</v>
      </c>
      <c r="H19" s="226">
        <v>11</v>
      </c>
      <c r="I19" s="226">
        <v>81</v>
      </c>
      <c r="J19" s="58"/>
      <c r="K19" s="57" t="s">
        <v>132</v>
      </c>
      <c r="L19" s="60"/>
    </row>
    <row r="20" spans="1:12" s="5" customFormat="1" ht="25.5" customHeight="1" x14ac:dyDescent="0.2">
      <c r="A20" s="58">
        <v>10</v>
      </c>
      <c r="B20" s="72" t="s">
        <v>90</v>
      </c>
      <c r="C20" s="72" t="s">
        <v>104</v>
      </c>
      <c r="D20" s="70">
        <v>5591790082</v>
      </c>
      <c r="E20" s="68" t="s">
        <v>125</v>
      </c>
      <c r="F20" s="70" t="s">
        <v>122</v>
      </c>
      <c r="G20" s="69" t="s">
        <v>123</v>
      </c>
      <c r="H20" s="226">
        <v>9</v>
      </c>
      <c r="I20" s="226">
        <v>48</v>
      </c>
      <c r="J20" s="58"/>
      <c r="K20" s="57" t="s">
        <v>132</v>
      </c>
      <c r="L20" s="60"/>
    </row>
    <row r="21" spans="1:12" ht="51" x14ac:dyDescent="0.2">
      <c r="A21" s="58">
        <v>11</v>
      </c>
      <c r="B21" s="72" t="s">
        <v>668</v>
      </c>
      <c r="C21" s="72" t="s">
        <v>106</v>
      </c>
      <c r="D21" s="70">
        <v>5591697543</v>
      </c>
      <c r="E21" s="68" t="s">
        <v>126</v>
      </c>
      <c r="F21" s="69" t="s">
        <v>127</v>
      </c>
      <c r="G21" s="69" t="s">
        <v>128</v>
      </c>
      <c r="H21" s="63"/>
      <c r="I21" s="57"/>
      <c r="J21" s="57"/>
      <c r="K21" s="57" t="s">
        <v>132</v>
      </c>
      <c r="L21" s="63"/>
    </row>
    <row r="22" spans="1:12" ht="30" customHeight="1" x14ac:dyDescent="0.2">
      <c r="A22" s="262">
        <v>12</v>
      </c>
      <c r="B22" s="263" t="s">
        <v>695</v>
      </c>
      <c r="C22" s="260"/>
      <c r="D22" s="260"/>
      <c r="E22" s="261"/>
      <c r="F22" s="261"/>
      <c r="G22" s="261"/>
      <c r="H22" s="260"/>
      <c r="I22" s="261"/>
      <c r="J22" s="260"/>
      <c r="K22" s="260"/>
      <c r="L22" s="260"/>
    </row>
  </sheetData>
  <phoneticPr fontId="1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1" orientation="landscape" r:id="rId1"/>
  <headerFooter alignWithMargins="0">
    <oddFooter>&amp;CStrona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127"/>
  <sheetViews>
    <sheetView zoomScaleNormal="100" workbookViewId="0">
      <selection activeCell="J7" sqref="J7:J8"/>
    </sheetView>
  </sheetViews>
  <sheetFormatPr defaultRowHeight="12.75" x14ac:dyDescent="0.2"/>
  <cols>
    <col min="1" max="1" width="4.28515625" style="199" customWidth="1"/>
    <col min="2" max="2" width="28.7109375" style="207" customWidth="1"/>
    <col min="3" max="3" width="14.140625" style="199" customWidth="1"/>
    <col min="4" max="4" width="16.42578125" style="220" customWidth="1"/>
    <col min="5" max="5" width="16.42578125" style="221" customWidth="1"/>
    <col min="6" max="6" width="11" style="115" customWidth="1"/>
    <col min="7" max="7" width="22.5703125" style="115" customWidth="1"/>
    <col min="8" max="8" width="13.5703125" style="115" customWidth="1"/>
    <col min="9" max="9" width="36.140625" style="115" customWidth="1"/>
    <col min="10" max="10" width="31.85546875" style="197" customWidth="1"/>
    <col min="11" max="12" width="15.140625" style="199" customWidth="1"/>
    <col min="13" max="13" width="15.140625" style="272" customWidth="1"/>
    <col min="14" max="14" width="13.42578125" style="115" customWidth="1"/>
    <col min="15" max="15" width="16.5703125" style="272" customWidth="1"/>
    <col min="16" max="16" width="14.85546875" style="272" customWidth="1"/>
    <col min="17" max="17" width="11.5703125" style="273" customWidth="1"/>
    <col min="18" max="20" width="11" style="273" customWidth="1"/>
    <col min="21" max="23" width="11.28515625" style="273" customWidth="1"/>
    <col min="24" max="24" width="11.28515625" style="209" customWidth="1"/>
    <col min="25" max="25" width="13.28515625" style="209" customWidth="1"/>
  </cols>
  <sheetData>
    <row r="2" spans="1:25" x14ac:dyDescent="0.2">
      <c r="D2" s="208"/>
      <c r="E2" s="199"/>
    </row>
    <row r="3" spans="1:25" x14ac:dyDescent="0.2">
      <c r="D3" s="208"/>
      <c r="E3" s="199"/>
    </row>
    <row r="4" spans="1:25" x14ac:dyDescent="0.2">
      <c r="D4" s="208"/>
      <c r="E4" s="199"/>
    </row>
    <row r="5" spans="1:25" x14ac:dyDescent="0.2">
      <c r="D5" s="208"/>
      <c r="E5" s="199"/>
    </row>
    <row r="6" spans="1:25" s="52" customFormat="1" x14ac:dyDescent="0.2">
      <c r="A6" s="304" t="s">
        <v>95</v>
      </c>
      <c r="B6" s="304"/>
      <c r="C6" s="304"/>
      <c r="D6" s="304"/>
      <c r="E6" s="210"/>
      <c r="F6" s="211"/>
      <c r="G6" s="212"/>
      <c r="H6" s="212"/>
      <c r="I6" s="212"/>
      <c r="J6" s="289"/>
      <c r="K6" s="111"/>
      <c r="L6" s="111"/>
      <c r="M6" s="274"/>
      <c r="N6" s="212"/>
      <c r="O6" s="274"/>
      <c r="P6" s="274"/>
      <c r="Q6" s="274"/>
      <c r="R6" s="274"/>
      <c r="S6" s="274"/>
      <c r="T6" s="274"/>
      <c r="U6" s="274"/>
      <c r="V6" s="274"/>
      <c r="W6" s="274"/>
      <c r="X6" s="111"/>
      <c r="Y6" s="111"/>
    </row>
    <row r="7" spans="1:25" s="52" customFormat="1" ht="25.5" customHeight="1" x14ac:dyDescent="0.2">
      <c r="A7" s="306" t="s">
        <v>47</v>
      </c>
      <c r="B7" s="306" t="s">
        <v>48</v>
      </c>
      <c r="C7" s="306" t="s">
        <v>49</v>
      </c>
      <c r="D7" s="306" t="s">
        <v>50</v>
      </c>
      <c r="E7" s="306" t="s">
        <v>51</v>
      </c>
      <c r="F7" s="306" t="s">
        <v>52</v>
      </c>
      <c r="G7" s="306" t="s">
        <v>68</v>
      </c>
      <c r="H7" s="306" t="s">
        <v>69</v>
      </c>
      <c r="I7" s="306" t="s">
        <v>486</v>
      </c>
      <c r="J7" s="306" t="s">
        <v>10</v>
      </c>
      <c r="K7" s="311" t="s">
        <v>53</v>
      </c>
      <c r="L7" s="311"/>
      <c r="M7" s="311"/>
      <c r="N7" s="306" t="s">
        <v>488</v>
      </c>
      <c r="O7" s="306" t="s">
        <v>70</v>
      </c>
      <c r="P7" s="306"/>
      <c r="Q7" s="306"/>
      <c r="R7" s="306"/>
      <c r="S7" s="306"/>
      <c r="T7" s="306"/>
      <c r="U7" s="307" t="s">
        <v>54</v>
      </c>
      <c r="V7" s="307" t="s">
        <v>55</v>
      </c>
      <c r="W7" s="307" t="s">
        <v>56</v>
      </c>
      <c r="X7" s="307" t="s">
        <v>57</v>
      </c>
      <c r="Y7" s="307" t="s">
        <v>58</v>
      </c>
    </row>
    <row r="8" spans="1:25" s="52" customFormat="1" ht="76.5" x14ac:dyDescent="0.2">
      <c r="A8" s="306"/>
      <c r="B8" s="306"/>
      <c r="C8" s="306"/>
      <c r="D8" s="306"/>
      <c r="E8" s="306"/>
      <c r="F8" s="306"/>
      <c r="G8" s="306"/>
      <c r="H8" s="306"/>
      <c r="I8" s="306"/>
      <c r="J8" s="306"/>
      <c r="K8" s="116" t="s">
        <v>59</v>
      </c>
      <c r="L8" s="116" t="s">
        <v>60</v>
      </c>
      <c r="M8" s="116" t="s">
        <v>61</v>
      </c>
      <c r="N8" s="306"/>
      <c r="O8" s="89" t="s">
        <v>62</v>
      </c>
      <c r="P8" s="89" t="s">
        <v>63</v>
      </c>
      <c r="Q8" s="89" t="s">
        <v>64</v>
      </c>
      <c r="R8" s="89" t="s">
        <v>65</v>
      </c>
      <c r="S8" s="89" t="s">
        <v>66</v>
      </c>
      <c r="T8" s="89" t="s">
        <v>67</v>
      </c>
      <c r="U8" s="307"/>
      <c r="V8" s="307"/>
      <c r="W8" s="307"/>
      <c r="X8" s="307"/>
      <c r="Y8" s="307"/>
    </row>
    <row r="9" spans="1:25" ht="21.75" customHeight="1" x14ac:dyDescent="0.2">
      <c r="A9" s="305" t="s">
        <v>92</v>
      </c>
      <c r="B9" s="305"/>
      <c r="C9" s="305"/>
      <c r="D9" s="305"/>
      <c r="E9" s="305"/>
      <c r="F9" s="75"/>
      <c r="G9" s="110"/>
      <c r="H9" s="110"/>
      <c r="I9" s="110"/>
      <c r="J9" s="290"/>
      <c r="K9" s="166"/>
      <c r="L9" s="166"/>
      <c r="M9" s="275"/>
      <c r="N9" s="110"/>
      <c r="O9" s="275"/>
      <c r="P9" s="275"/>
      <c r="Q9" s="275"/>
      <c r="R9" s="275"/>
      <c r="S9" s="275"/>
      <c r="T9" s="275"/>
      <c r="U9" s="275"/>
      <c r="V9" s="276"/>
      <c r="W9" s="276"/>
      <c r="X9" s="166"/>
      <c r="Y9" s="166"/>
    </row>
    <row r="10" spans="1:25" s="11" customFormat="1" ht="38.25" x14ac:dyDescent="0.2">
      <c r="A10" s="92">
        <v>1</v>
      </c>
      <c r="B10" s="206" t="s">
        <v>133</v>
      </c>
      <c r="C10" s="62"/>
      <c r="D10" s="77" t="s">
        <v>135</v>
      </c>
      <c r="E10" s="77" t="s">
        <v>135</v>
      </c>
      <c r="F10" s="78">
        <v>1996</v>
      </c>
      <c r="G10" s="265">
        <v>219000</v>
      </c>
      <c r="H10" s="80" t="s">
        <v>330</v>
      </c>
      <c r="I10" s="62" t="s">
        <v>596</v>
      </c>
      <c r="J10" s="291" t="s">
        <v>137</v>
      </c>
      <c r="K10" s="57" t="s">
        <v>597</v>
      </c>
      <c r="L10" s="57" t="s">
        <v>598</v>
      </c>
      <c r="M10" s="62" t="s">
        <v>599</v>
      </c>
      <c r="N10" s="57" t="s">
        <v>135</v>
      </c>
      <c r="O10" s="62" t="s">
        <v>600</v>
      </c>
      <c r="P10" s="62" t="s">
        <v>601</v>
      </c>
      <c r="Q10" s="62" t="s">
        <v>602</v>
      </c>
      <c r="R10" s="62" t="s">
        <v>603</v>
      </c>
      <c r="S10" s="62" t="s">
        <v>596</v>
      </c>
      <c r="T10" s="62" t="s">
        <v>602</v>
      </c>
      <c r="U10" s="277">
        <v>59.4</v>
      </c>
      <c r="V10" s="78">
        <v>1</v>
      </c>
      <c r="W10" s="62" t="s">
        <v>604</v>
      </c>
      <c r="X10" s="57"/>
      <c r="Y10" s="57" t="s">
        <v>135</v>
      </c>
    </row>
    <row r="11" spans="1:25" s="11" customFormat="1" ht="38.25" x14ac:dyDescent="0.2">
      <c r="A11" s="92">
        <v>2</v>
      </c>
      <c r="B11" s="198" t="s">
        <v>138</v>
      </c>
      <c r="C11" s="62"/>
      <c r="D11" s="77" t="s">
        <v>134</v>
      </c>
      <c r="E11" s="77" t="s">
        <v>135</v>
      </c>
      <c r="F11" s="80">
        <v>2011</v>
      </c>
      <c r="G11" s="265">
        <v>256000</v>
      </c>
      <c r="H11" s="80" t="s">
        <v>330</v>
      </c>
      <c r="I11" s="62" t="s">
        <v>605</v>
      </c>
      <c r="J11" s="291" t="s">
        <v>137</v>
      </c>
      <c r="K11" s="57"/>
      <c r="L11" s="57"/>
      <c r="M11" s="62"/>
      <c r="N11" s="57" t="s">
        <v>135</v>
      </c>
      <c r="O11" s="62" t="s">
        <v>600</v>
      </c>
      <c r="P11" s="62" t="s">
        <v>601</v>
      </c>
      <c r="Q11" s="62" t="s">
        <v>602</v>
      </c>
      <c r="R11" s="62" t="s">
        <v>603</v>
      </c>
      <c r="S11" s="62" t="s">
        <v>596</v>
      </c>
      <c r="T11" s="62" t="s">
        <v>596</v>
      </c>
      <c r="U11" s="270">
        <v>69.36</v>
      </c>
      <c r="V11" s="62">
        <v>1</v>
      </c>
      <c r="W11" s="62" t="s">
        <v>135</v>
      </c>
      <c r="X11" s="57"/>
      <c r="Y11" s="57" t="s">
        <v>135</v>
      </c>
    </row>
    <row r="12" spans="1:25" s="11" customFormat="1" ht="38.25" x14ac:dyDescent="0.2">
      <c r="A12" s="92">
        <v>3</v>
      </c>
      <c r="B12" s="198" t="s">
        <v>480</v>
      </c>
      <c r="C12" s="62" t="s">
        <v>82</v>
      </c>
      <c r="D12" s="77" t="s">
        <v>134</v>
      </c>
      <c r="E12" s="77" t="s">
        <v>135</v>
      </c>
      <c r="F12" s="80">
        <v>1990</v>
      </c>
      <c r="G12" s="265">
        <v>2415000</v>
      </c>
      <c r="H12" s="80" t="s">
        <v>330</v>
      </c>
      <c r="I12" s="62" t="s">
        <v>605</v>
      </c>
      <c r="J12" s="291" t="s">
        <v>481</v>
      </c>
      <c r="K12" s="57" t="s">
        <v>606</v>
      </c>
      <c r="L12" s="57" t="s">
        <v>607</v>
      </c>
      <c r="M12" s="62" t="s">
        <v>608</v>
      </c>
      <c r="N12" s="57" t="s">
        <v>135</v>
      </c>
      <c r="O12" s="62" t="s">
        <v>602</v>
      </c>
      <c r="P12" s="62" t="s">
        <v>602</v>
      </c>
      <c r="Q12" s="62" t="s">
        <v>602</v>
      </c>
      <c r="R12" s="62" t="s">
        <v>602</v>
      </c>
      <c r="S12" s="62" t="s">
        <v>596</v>
      </c>
      <c r="T12" s="62" t="s">
        <v>602</v>
      </c>
      <c r="U12" s="270">
        <v>735.12</v>
      </c>
      <c r="V12" s="62">
        <v>3</v>
      </c>
      <c r="W12" s="62" t="s">
        <v>604</v>
      </c>
      <c r="X12" s="199"/>
      <c r="Y12" s="62" t="s">
        <v>487</v>
      </c>
    </row>
    <row r="13" spans="1:25" s="11" customFormat="1" ht="21.75" customHeight="1" x14ac:dyDescent="0.2">
      <c r="A13" s="92">
        <v>4</v>
      </c>
      <c r="B13" s="198" t="s">
        <v>139</v>
      </c>
      <c r="C13" s="62"/>
      <c r="D13" s="77" t="s">
        <v>134</v>
      </c>
      <c r="E13" s="77" t="s">
        <v>135</v>
      </c>
      <c r="F13" s="80">
        <v>2013</v>
      </c>
      <c r="G13" s="266">
        <v>2232000</v>
      </c>
      <c r="H13" s="80" t="s">
        <v>330</v>
      </c>
      <c r="I13" s="62"/>
      <c r="J13" s="291" t="s">
        <v>142</v>
      </c>
      <c r="K13" s="57"/>
      <c r="L13" s="57"/>
      <c r="M13" s="62"/>
      <c r="N13" s="57" t="s">
        <v>135</v>
      </c>
      <c r="O13" s="62"/>
      <c r="P13" s="62"/>
      <c r="Q13" s="62"/>
      <c r="R13" s="62"/>
      <c r="S13" s="62" t="s">
        <v>596</v>
      </c>
      <c r="T13" s="62" t="s">
        <v>596</v>
      </c>
      <c r="U13" s="270">
        <v>704</v>
      </c>
      <c r="V13" s="62"/>
      <c r="W13" s="62" t="s">
        <v>135</v>
      </c>
      <c r="X13" s="57"/>
      <c r="Y13" s="57" t="s">
        <v>135</v>
      </c>
    </row>
    <row r="14" spans="1:25" s="11" customFormat="1" ht="25.5" x14ac:dyDescent="0.2">
      <c r="A14" s="92">
        <v>5</v>
      </c>
      <c r="B14" s="198" t="s">
        <v>140</v>
      </c>
      <c r="C14" s="62" t="s">
        <v>170</v>
      </c>
      <c r="D14" s="77" t="s">
        <v>134</v>
      </c>
      <c r="E14" s="77" t="s">
        <v>135</v>
      </c>
      <c r="F14" s="80">
        <v>1997</v>
      </c>
      <c r="G14" s="265">
        <v>567000</v>
      </c>
      <c r="H14" s="80" t="s">
        <v>330</v>
      </c>
      <c r="I14" s="62" t="s">
        <v>596</v>
      </c>
      <c r="J14" s="291" t="s">
        <v>143</v>
      </c>
      <c r="K14" s="57" t="s">
        <v>609</v>
      </c>
      <c r="L14" s="57" t="s">
        <v>610</v>
      </c>
      <c r="M14" s="62" t="s">
        <v>611</v>
      </c>
      <c r="N14" s="57" t="s">
        <v>135</v>
      </c>
      <c r="O14" s="62" t="s">
        <v>602</v>
      </c>
      <c r="P14" s="62"/>
      <c r="Q14" s="62" t="s">
        <v>602</v>
      </c>
      <c r="R14" s="62" t="s">
        <v>603</v>
      </c>
      <c r="S14" s="62" t="s">
        <v>596</v>
      </c>
      <c r="T14" s="62" t="s">
        <v>602</v>
      </c>
      <c r="U14" s="270">
        <v>251</v>
      </c>
      <c r="V14" s="62">
        <v>1</v>
      </c>
      <c r="W14" s="62" t="s">
        <v>604</v>
      </c>
      <c r="X14" s="57"/>
      <c r="Y14" s="57" t="s">
        <v>135</v>
      </c>
    </row>
    <row r="15" spans="1:25" s="11" customFormat="1" ht="25.5" x14ac:dyDescent="0.2">
      <c r="A15" s="92">
        <v>6</v>
      </c>
      <c r="B15" s="198" t="s">
        <v>141</v>
      </c>
      <c r="C15" s="62"/>
      <c r="D15" s="77" t="s">
        <v>134</v>
      </c>
      <c r="E15" s="77" t="s">
        <v>135</v>
      </c>
      <c r="F15" s="80">
        <v>2012</v>
      </c>
      <c r="G15" s="265">
        <v>1296000</v>
      </c>
      <c r="H15" s="80" t="s">
        <v>330</v>
      </c>
      <c r="I15" s="62" t="s">
        <v>605</v>
      </c>
      <c r="J15" s="291" t="s">
        <v>144</v>
      </c>
      <c r="K15" s="57" t="s">
        <v>612</v>
      </c>
      <c r="L15" s="57" t="s">
        <v>613</v>
      </c>
      <c r="M15" s="62" t="s">
        <v>614</v>
      </c>
      <c r="N15" s="57" t="s">
        <v>135</v>
      </c>
      <c r="O15" s="62" t="s">
        <v>602</v>
      </c>
      <c r="P15" s="62" t="s">
        <v>602</v>
      </c>
      <c r="Q15" s="62" t="s">
        <v>602</v>
      </c>
      <c r="R15" s="62" t="s">
        <v>602</v>
      </c>
      <c r="S15" s="62" t="s">
        <v>134</v>
      </c>
      <c r="T15" s="62" t="s">
        <v>602</v>
      </c>
      <c r="U15" s="270">
        <v>450</v>
      </c>
      <c r="V15" s="62">
        <v>2</v>
      </c>
      <c r="W15" s="62" t="s">
        <v>135</v>
      </c>
      <c r="X15" s="57"/>
      <c r="Y15" s="57" t="s">
        <v>135</v>
      </c>
    </row>
    <row r="16" spans="1:25" s="11" customFormat="1" ht="25.5" x14ac:dyDescent="0.2">
      <c r="A16" s="92">
        <v>7</v>
      </c>
      <c r="B16" s="198" t="s">
        <v>145</v>
      </c>
      <c r="C16" s="62"/>
      <c r="D16" s="77" t="s">
        <v>134</v>
      </c>
      <c r="E16" s="77" t="s">
        <v>135</v>
      </c>
      <c r="F16" s="80">
        <v>2004</v>
      </c>
      <c r="G16" s="265">
        <v>88000</v>
      </c>
      <c r="H16" s="80" t="s">
        <v>330</v>
      </c>
      <c r="I16" s="62" t="s">
        <v>596</v>
      </c>
      <c r="J16" s="291" t="s">
        <v>149</v>
      </c>
      <c r="K16" s="57" t="s">
        <v>609</v>
      </c>
      <c r="L16" s="57"/>
      <c r="M16" s="62" t="s">
        <v>615</v>
      </c>
      <c r="N16" s="57" t="s">
        <v>135</v>
      </c>
      <c r="O16" s="62" t="s">
        <v>603</v>
      </c>
      <c r="P16" s="62" t="s">
        <v>601</v>
      </c>
      <c r="Q16" s="62" t="s">
        <v>596</v>
      </c>
      <c r="R16" s="62" t="s">
        <v>603</v>
      </c>
      <c r="S16" s="62" t="s">
        <v>596</v>
      </c>
      <c r="T16" s="62" t="s">
        <v>596</v>
      </c>
      <c r="U16" s="278">
        <v>30.6</v>
      </c>
      <c r="V16" s="80">
        <v>1</v>
      </c>
      <c r="W16" s="62" t="s">
        <v>135</v>
      </c>
      <c r="X16" s="57"/>
      <c r="Y16" s="57" t="s">
        <v>135</v>
      </c>
    </row>
    <row r="17" spans="1:25" s="11" customFormat="1" ht="25.5" x14ac:dyDescent="0.2">
      <c r="A17" s="92">
        <v>8</v>
      </c>
      <c r="B17" s="198" t="s">
        <v>146</v>
      </c>
      <c r="C17" s="62"/>
      <c r="D17" s="77" t="s">
        <v>134</v>
      </c>
      <c r="E17" s="77" t="s">
        <v>135</v>
      </c>
      <c r="F17" s="80">
        <v>2007</v>
      </c>
      <c r="G17" s="265">
        <v>1671000</v>
      </c>
      <c r="H17" s="80" t="s">
        <v>330</v>
      </c>
      <c r="I17" s="62" t="s">
        <v>596</v>
      </c>
      <c r="J17" s="291" t="s">
        <v>150</v>
      </c>
      <c r="K17" s="57" t="s">
        <v>597</v>
      </c>
      <c r="L17" s="199" t="s">
        <v>607</v>
      </c>
      <c r="M17" s="272" t="s">
        <v>614</v>
      </c>
      <c r="N17" s="57" t="s">
        <v>135</v>
      </c>
      <c r="O17" s="62" t="s">
        <v>602</v>
      </c>
      <c r="P17" s="62" t="s">
        <v>602</v>
      </c>
      <c r="Q17" s="62" t="s">
        <v>602</v>
      </c>
      <c r="R17" s="62" t="s">
        <v>602</v>
      </c>
      <c r="S17" s="62" t="s">
        <v>596</v>
      </c>
      <c r="T17" s="62" t="s">
        <v>602</v>
      </c>
      <c r="U17" s="270">
        <v>580</v>
      </c>
      <c r="V17" s="80">
        <v>2</v>
      </c>
      <c r="W17" s="62" t="s">
        <v>135</v>
      </c>
      <c r="X17" s="57"/>
      <c r="Y17" s="57" t="s">
        <v>135</v>
      </c>
    </row>
    <row r="18" spans="1:25" s="11" customFormat="1" ht="38.25" x14ac:dyDescent="0.2">
      <c r="A18" s="92">
        <v>9</v>
      </c>
      <c r="B18" s="198" t="s">
        <v>147</v>
      </c>
      <c r="C18" s="62"/>
      <c r="D18" s="77" t="s">
        <v>134</v>
      </c>
      <c r="E18" s="77" t="s">
        <v>135</v>
      </c>
      <c r="F18" s="80">
        <v>1990</v>
      </c>
      <c r="G18" s="265">
        <v>109000</v>
      </c>
      <c r="H18" s="80" t="s">
        <v>330</v>
      </c>
      <c r="I18" s="62" t="s">
        <v>596</v>
      </c>
      <c r="J18" s="291" t="s">
        <v>151</v>
      </c>
      <c r="K18" s="57" t="s">
        <v>609</v>
      </c>
      <c r="L18" s="57" t="s">
        <v>616</v>
      </c>
      <c r="M18" s="62" t="s">
        <v>617</v>
      </c>
      <c r="N18" s="57" t="s">
        <v>135</v>
      </c>
      <c r="O18" s="62" t="s">
        <v>618</v>
      </c>
      <c r="P18" s="62" t="s">
        <v>601</v>
      </c>
      <c r="Q18" s="62" t="s">
        <v>596</v>
      </c>
      <c r="R18" s="62" t="s">
        <v>603</v>
      </c>
      <c r="S18" s="62" t="s">
        <v>596</v>
      </c>
      <c r="T18" s="62" t="s">
        <v>596</v>
      </c>
      <c r="U18" s="270">
        <v>37.770000000000003</v>
      </c>
      <c r="V18" s="80">
        <v>1</v>
      </c>
      <c r="W18" s="62" t="s">
        <v>135</v>
      </c>
      <c r="X18" s="57"/>
      <c r="Y18" s="57" t="s">
        <v>135</v>
      </c>
    </row>
    <row r="19" spans="1:25" s="11" customFormat="1" ht="21.75" customHeight="1" x14ac:dyDescent="0.2">
      <c r="A19" s="92">
        <v>10</v>
      </c>
      <c r="B19" s="198" t="s">
        <v>148</v>
      </c>
      <c r="C19" s="62"/>
      <c r="D19" s="77" t="s">
        <v>134</v>
      </c>
      <c r="E19" s="77" t="s">
        <v>135</v>
      </c>
      <c r="F19" s="80">
        <v>1990</v>
      </c>
      <c r="G19" s="266">
        <v>100000</v>
      </c>
      <c r="H19" s="80" t="s">
        <v>330</v>
      </c>
      <c r="I19" s="62" t="s">
        <v>596</v>
      </c>
      <c r="J19" s="291" t="s">
        <v>152</v>
      </c>
      <c r="K19" s="57"/>
      <c r="L19" s="57"/>
      <c r="M19" s="62"/>
      <c r="N19" s="57" t="s">
        <v>135</v>
      </c>
      <c r="O19" s="62"/>
      <c r="P19" s="62"/>
      <c r="Q19" s="62"/>
      <c r="R19" s="62"/>
      <c r="S19" s="62" t="s">
        <v>596</v>
      </c>
      <c r="T19" s="62" t="s">
        <v>596</v>
      </c>
      <c r="U19" s="270">
        <v>34.54</v>
      </c>
      <c r="V19" s="80">
        <v>1</v>
      </c>
      <c r="W19" s="62" t="s">
        <v>135</v>
      </c>
      <c r="X19" s="57"/>
      <c r="Y19" s="57" t="s">
        <v>135</v>
      </c>
    </row>
    <row r="20" spans="1:25" s="11" customFormat="1" ht="38.25" x14ac:dyDescent="0.2">
      <c r="A20" s="92">
        <v>11</v>
      </c>
      <c r="B20" s="198" t="s">
        <v>153</v>
      </c>
      <c r="C20" s="62"/>
      <c r="D20" s="77" t="s">
        <v>134</v>
      </c>
      <c r="E20" s="77" t="s">
        <v>135</v>
      </c>
      <c r="F20" s="80">
        <v>2004</v>
      </c>
      <c r="G20" s="265">
        <v>532000</v>
      </c>
      <c r="H20" s="80" t="s">
        <v>330</v>
      </c>
      <c r="I20" s="62" t="s">
        <v>605</v>
      </c>
      <c r="J20" s="291" t="s">
        <v>158</v>
      </c>
      <c r="K20" s="57" t="s">
        <v>609</v>
      </c>
      <c r="L20" s="57"/>
      <c r="M20" s="62" t="s">
        <v>614</v>
      </c>
      <c r="N20" s="57" t="s">
        <v>135</v>
      </c>
      <c r="O20" s="62" t="s">
        <v>618</v>
      </c>
      <c r="P20" s="62" t="s">
        <v>601</v>
      </c>
      <c r="Q20" s="62" t="s">
        <v>275</v>
      </c>
      <c r="R20" s="62" t="s">
        <v>603</v>
      </c>
      <c r="S20" s="62" t="s">
        <v>596</v>
      </c>
      <c r="T20" s="62" t="s">
        <v>602</v>
      </c>
      <c r="U20" s="270">
        <v>144</v>
      </c>
      <c r="V20" s="80">
        <v>1</v>
      </c>
      <c r="W20" s="62" t="s">
        <v>604</v>
      </c>
      <c r="X20" s="57"/>
      <c r="Y20" s="57" t="s">
        <v>135</v>
      </c>
    </row>
    <row r="21" spans="1:25" s="11" customFormat="1" ht="25.5" x14ac:dyDescent="0.2">
      <c r="A21" s="92">
        <v>12</v>
      </c>
      <c r="B21" s="198" t="s">
        <v>154</v>
      </c>
      <c r="C21" s="62"/>
      <c r="D21" s="77" t="s">
        <v>134</v>
      </c>
      <c r="E21" s="77" t="s">
        <v>135</v>
      </c>
      <c r="F21" s="80">
        <v>2013</v>
      </c>
      <c r="G21" s="265">
        <v>231000</v>
      </c>
      <c r="H21" s="80" t="s">
        <v>330</v>
      </c>
      <c r="I21" s="62" t="s">
        <v>596</v>
      </c>
      <c r="J21" s="291" t="s">
        <v>159</v>
      </c>
      <c r="K21" s="57" t="s">
        <v>609</v>
      </c>
      <c r="L21" s="57" t="s">
        <v>610</v>
      </c>
      <c r="M21" s="62" t="s">
        <v>614</v>
      </c>
      <c r="N21" s="57" t="s">
        <v>135</v>
      </c>
      <c r="O21" s="62" t="s">
        <v>602</v>
      </c>
      <c r="P21" s="62" t="s">
        <v>601</v>
      </c>
      <c r="Q21" s="62" t="s">
        <v>602</v>
      </c>
      <c r="R21" s="62" t="s">
        <v>603</v>
      </c>
      <c r="S21" s="62" t="s">
        <v>596</v>
      </c>
      <c r="T21" s="62" t="s">
        <v>602</v>
      </c>
      <c r="U21" s="270">
        <v>62.7</v>
      </c>
      <c r="V21" s="80"/>
      <c r="W21" s="62" t="s">
        <v>135</v>
      </c>
      <c r="X21" s="57"/>
      <c r="Y21" s="57" t="s">
        <v>135</v>
      </c>
    </row>
    <row r="22" spans="1:25" s="11" customFormat="1" ht="38.25" x14ac:dyDescent="0.2">
      <c r="A22" s="92">
        <v>13</v>
      </c>
      <c r="B22" s="198" t="s">
        <v>155</v>
      </c>
      <c r="C22" s="62"/>
      <c r="D22" s="77" t="s">
        <v>134</v>
      </c>
      <c r="E22" s="77" t="s">
        <v>135</v>
      </c>
      <c r="F22" s="80">
        <v>2013</v>
      </c>
      <c r="G22" s="265">
        <v>1569000</v>
      </c>
      <c r="H22" s="80" t="s">
        <v>330</v>
      </c>
      <c r="I22" s="62" t="s">
        <v>605</v>
      </c>
      <c r="J22" s="291" t="s">
        <v>160</v>
      </c>
      <c r="K22" s="57" t="s">
        <v>612</v>
      </c>
      <c r="L22" s="57" t="s">
        <v>613</v>
      </c>
      <c r="M22" s="62" t="s">
        <v>599</v>
      </c>
      <c r="N22" s="57" t="s">
        <v>135</v>
      </c>
      <c r="O22" s="62" t="s">
        <v>602</v>
      </c>
      <c r="P22" s="62" t="s">
        <v>602</v>
      </c>
      <c r="Q22" s="62" t="s">
        <v>602</v>
      </c>
      <c r="R22" s="62" t="s">
        <v>602</v>
      </c>
      <c r="S22" s="62" t="s">
        <v>134</v>
      </c>
      <c r="T22" s="62" t="s">
        <v>602</v>
      </c>
      <c r="U22" s="270">
        <v>425</v>
      </c>
      <c r="V22" s="80">
        <v>1</v>
      </c>
      <c r="W22" s="62" t="s">
        <v>135</v>
      </c>
      <c r="X22" s="57"/>
      <c r="Y22" s="57" t="s">
        <v>135</v>
      </c>
    </row>
    <row r="23" spans="1:25" s="11" customFormat="1" ht="25.5" x14ac:dyDescent="0.2">
      <c r="A23" s="92">
        <v>14</v>
      </c>
      <c r="B23" s="198" t="s">
        <v>156</v>
      </c>
      <c r="C23" s="62"/>
      <c r="D23" s="77" t="s">
        <v>134</v>
      </c>
      <c r="E23" s="77" t="s">
        <v>135</v>
      </c>
      <c r="F23" s="80">
        <v>1990</v>
      </c>
      <c r="G23" s="265">
        <v>374000</v>
      </c>
      <c r="H23" s="80" t="s">
        <v>330</v>
      </c>
      <c r="I23" s="62" t="s">
        <v>596</v>
      </c>
      <c r="J23" s="291" t="s">
        <v>161</v>
      </c>
      <c r="K23" s="57" t="s">
        <v>609</v>
      </c>
      <c r="L23" s="57" t="s">
        <v>414</v>
      </c>
      <c r="M23" s="62" t="s">
        <v>614</v>
      </c>
      <c r="N23" s="57" t="s">
        <v>135</v>
      </c>
      <c r="O23" s="62" t="s">
        <v>603</v>
      </c>
      <c r="P23" s="62" t="s">
        <v>602</v>
      </c>
      <c r="Q23" s="62" t="s">
        <v>602</v>
      </c>
      <c r="R23" s="62" t="s">
        <v>603</v>
      </c>
      <c r="S23" s="62" t="s">
        <v>596</v>
      </c>
      <c r="T23" s="62" t="s">
        <v>602</v>
      </c>
      <c r="U23" s="270">
        <v>116.1</v>
      </c>
      <c r="V23" s="80">
        <v>1</v>
      </c>
      <c r="W23" s="62" t="s">
        <v>135</v>
      </c>
      <c r="X23" s="57"/>
      <c r="Y23" s="57" t="s">
        <v>135</v>
      </c>
    </row>
    <row r="24" spans="1:25" s="11" customFormat="1" ht="21.75" customHeight="1" x14ac:dyDescent="0.2">
      <c r="A24" s="92">
        <v>15</v>
      </c>
      <c r="B24" s="198" t="s">
        <v>157</v>
      </c>
      <c r="C24" s="62"/>
      <c r="D24" s="77" t="s">
        <v>134</v>
      </c>
      <c r="E24" s="77" t="s">
        <v>135</v>
      </c>
      <c r="F24" s="80"/>
      <c r="G24" s="266">
        <v>755000</v>
      </c>
      <c r="H24" s="80" t="s">
        <v>330</v>
      </c>
      <c r="I24" s="62" t="s">
        <v>596</v>
      </c>
      <c r="J24" s="291" t="s">
        <v>619</v>
      </c>
      <c r="K24" s="57"/>
      <c r="L24" s="57"/>
      <c r="M24" s="62"/>
      <c r="N24" s="57" t="s">
        <v>135</v>
      </c>
      <c r="O24" s="62"/>
      <c r="P24" s="62"/>
      <c r="Q24" s="62"/>
      <c r="R24" s="62"/>
      <c r="S24" s="62" t="s">
        <v>596</v>
      </c>
      <c r="T24" s="62" t="s">
        <v>596</v>
      </c>
      <c r="U24" s="270">
        <v>254.72</v>
      </c>
      <c r="V24" s="80">
        <v>2</v>
      </c>
      <c r="W24" s="62"/>
      <c r="X24" s="57"/>
      <c r="Y24" s="57" t="s">
        <v>135</v>
      </c>
    </row>
    <row r="25" spans="1:25" s="11" customFormat="1" ht="38.25" x14ac:dyDescent="0.2">
      <c r="A25" s="92">
        <v>16</v>
      </c>
      <c r="B25" s="198" t="s">
        <v>620</v>
      </c>
      <c r="C25" s="62"/>
      <c r="D25" s="77" t="s">
        <v>134</v>
      </c>
      <c r="E25" s="77" t="s">
        <v>135</v>
      </c>
      <c r="F25" s="80" t="s">
        <v>621</v>
      </c>
      <c r="G25" s="79">
        <v>133582.67000000001</v>
      </c>
      <c r="H25" s="80" t="s">
        <v>136</v>
      </c>
      <c r="I25" s="62" t="s">
        <v>596</v>
      </c>
      <c r="J25" s="291" t="s">
        <v>162</v>
      </c>
      <c r="K25" s="62" t="s">
        <v>609</v>
      </c>
      <c r="L25" s="62" t="s">
        <v>607</v>
      </c>
      <c r="M25" s="62" t="s">
        <v>622</v>
      </c>
      <c r="N25" s="62" t="s">
        <v>135</v>
      </c>
      <c r="O25" s="62" t="s">
        <v>602</v>
      </c>
      <c r="P25" s="62" t="s">
        <v>602</v>
      </c>
      <c r="Q25" s="62" t="s">
        <v>602</v>
      </c>
      <c r="R25" s="62" t="s">
        <v>602</v>
      </c>
      <c r="S25" s="62" t="s">
        <v>596</v>
      </c>
      <c r="T25" s="62" t="s">
        <v>602</v>
      </c>
      <c r="U25" s="270"/>
      <c r="V25" s="80">
        <v>1</v>
      </c>
      <c r="W25" s="62" t="s">
        <v>135</v>
      </c>
      <c r="X25" s="57"/>
      <c r="Y25" s="57" t="s">
        <v>135</v>
      </c>
    </row>
    <row r="26" spans="1:25" s="11" customFormat="1" ht="21.75" customHeight="1" x14ac:dyDescent="0.2">
      <c r="A26" s="92">
        <v>17</v>
      </c>
      <c r="B26" s="198" t="s">
        <v>623</v>
      </c>
      <c r="C26" s="62"/>
      <c r="D26" s="77" t="s">
        <v>134</v>
      </c>
      <c r="E26" s="77" t="s">
        <v>135</v>
      </c>
      <c r="F26" s="80">
        <v>1990</v>
      </c>
      <c r="G26" s="266">
        <v>592000</v>
      </c>
      <c r="H26" s="80" t="s">
        <v>330</v>
      </c>
      <c r="I26" s="62" t="s">
        <v>596</v>
      </c>
      <c r="J26" s="291" t="s">
        <v>624</v>
      </c>
      <c r="K26" s="62" t="s">
        <v>625</v>
      </c>
      <c r="L26" s="62" t="s">
        <v>607</v>
      </c>
      <c r="M26" s="62" t="s">
        <v>626</v>
      </c>
      <c r="N26" s="62" t="s">
        <v>135</v>
      </c>
      <c r="O26" s="62" t="s">
        <v>602</v>
      </c>
      <c r="P26" s="62" t="s">
        <v>602</v>
      </c>
      <c r="Q26" s="62" t="s">
        <v>602</v>
      </c>
      <c r="R26" s="62" t="s">
        <v>603</v>
      </c>
      <c r="S26" s="62" t="s">
        <v>596</v>
      </c>
      <c r="T26" s="62" t="s">
        <v>602</v>
      </c>
      <c r="U26" s="270">
        <v>106.42</v>
      </c>
      <c r="V26" s="80">
        <v>2</v>
      </c>
      <c r="W26" s="62" t="s">
        <v>135</v>
      </c>
      <c r="X26" s="57"/>
      <c r="Y26" s="57" t="s">
        <v>135</v>
      </c>
    </row>
    <row r="27" spans="1:25" s="11" customFormat="1" ht="21.75" customHeight="1" x14ac:dyDescent="0.2">
      <c r="A27" s="92">
        <v>18</v>
      </c>
      <c r="B27" s="198" t="s">
        <v>163</v>
      </c>
      <c r="C27" s="80" t="s">
        <v>170</v>
      </c>
      <c r="D27" s="77" t="s">
        <v>134</v>
      </c>
      <c r="E27" s="77" t="s">
        <v>135</v>
      </c>
      <c r="F27" s="80">
        <v>1996</v>
      </c>
      <c r="G27" s="265">
        <v>239000</v>
      </c>
      <c r="H27" s="80" t="s">
        <v>330</v>
      </c>
      <c r="I27" s="62" t="s">
        <v>596</v>
      </c>
      <c r="J27" s="291" t="s">
        <v>171</v>
      </c>
      <c r="K27" s="62" t="s">
        <v>609</v>
      </c>
      <c r="L27" s="62" t="s">
        <v>414</v>
      </c>
      <c r="M27" s="62" t="s">
        <v>614</v>
      </c>
      <c r="N27" s="62" t="s">
        <v>135</v>
      </c>
      <c r="O27" s="62" t="s">
        <v>602</v>
      </c>
      <c r="P27" s="62" t="s">
        <v>601</v>
      </c>
      <c r="Q27" s="62" t="s">
        <v>602</v>
      </c>
      <c r="R27" s="62" t="s">
        <v>603</v>
      </c>
      <c r="S27" s="62" t="s">
        <v>596</v>
      </c>
      <c r="T27" s="62" t="s">
        <v>602</v>
      </c>
      <c r="U27" s="270">
        <v>70.2</v>
      </c>
      <c r="V27" s="80">
        <v>1</v>
      </c>
      <c r="W27" s="62" t="s">
        <v>135</v>
      </c>
      <c r="X27" s="57"/>
      <c r="Y27" s="57" t="s">
        <v>135</v>
      </c>
    </row>
    <row r="28" spans="1:25" s="11" customFormat="1" ht="21.75" customHeight="1" x14ac:dyDescent="0.2">
      <c r="A28" s="92">
        <v>19</v>
      </c>
      <c r="B28" s="198" t="s">
        <v>164</v>
      </c>
      <c r="C28" s="80" t="s">
        <v>169</v>
      </c>
      <c r="D28" s="77" t="s">
        <v>134</v>
      </c>
      <c r="E28" s="77" t="s">
        <v>135</v>
      </c>
      <c r="F28" s="80">
        <v>1996</v>
      </c>
      <c r="G28" s="266">
        <v>1013000</v>
      </c>
      <c r="H28" s="80" t="s">
        <v>330</v>
      </c>
      <c r="I28" s="62" t="s">
        <v>596</v>
      </c>
      <c r="J28" s="291" t="s">
        <v>172</v>
      </c>
      <c r="K28" s="62" t="s">
        <v>609</v>
      </c>
      <c r="L28" s="62"/>
      <c r="M28" s="62"/>
      <c r="N28" s="62" t="s">
        <v>135</v>
      </c>
      <c r="O28" s="62"/>
      <c r="P28" s="62"/>
      <c r="Q28" s="62"/>
      <c r="R28" s="62"/>
      <c r="S28" s="62" t="s">
        <v>596</v>
      </c>
      <c r="T28" s="62" t="s">
        <v>602</v>
      </c>
      <c r="U28" s="270">
        <v>290.16000000000003</v>
      </c>
      <c r="V28" s="80"/>
      <c r="W28" s="62"/>
      <c r="X28" s="57"/>
      <c r="Y28" s="57" t="s">
        <v>135</v>
      </c>
    </row>
    <row r="29" spans="1:25" s="11" customFormat="1" ht="21.75" customHeight="1" x14ac:dyDescent="0.2">
      <c r="A29" s="92">
        <v>20</v>
      </c>
      <c r="B29" s="198" t="s">
        <v>165</v>
      </c>
      <c r="C29" s="80" t="s">
        <v>169</v>
      </c>
      <c r="D29" s="77" t="s">
        <v>134</v>
      </c>
      <c r="E29" s="77" t="s">
        <v>135</v>
      </c>
      <c r="F29" s="80">
        <v>1996</v>
      </c>
      <c r="G29" s="265">
        <v>661000</v>
      </c>
      <c r="H29" s="80" t="s">
        <v>330</v>
      </c>
      <c r="I29" s="62" t="s">
        <v>596</v>
      </c>
      <c r="J29" s="291" t="s">
        <v>173</v>
      </c>
      <c r="K29" s="62" t="s">
        <v>609</v>
      </c>
      <c r="L29" s="62" t="s">
        <v>414</v>
      </c>
      <c r="M29" s="62" t="s">
        <v>614</v>
      </c>
      <c r="N29" s="62" t="s">
        <v>135</v>
      </c>
      <c r="O29" s="62" t="s">
        <v>602</v>
      </c>
      <c r="P29" s="62" t="s">
        <v>602</v>
      </c>
      <c r="Q29" s="62" t="s">
        <v>602</v>
      </c>
      <c r="R29" s="62" t="s">
        <v>602</v>
      </c>
      <c r="S29" s="62" t="s">
        <v>596</v>
      </c>
      <c r="T29" s="62" t="s">
        <v>602</v>
      </c>
      <c r="U29" s="270">
        <v>194.18</v>
      </c>
      <c r="V29" s="80">
        <v>2</v>
      </c>
      <c r="W29" s="62" t="s">
        <v>604</v>
      </c>
      <c r="X29" s="57"/>
      <c r="Y29" s="57" t="s">
        <v>135</v>
      </c>
    </row>
    <row r="30" spans="1:25" s="11" customFormat="1" ht="21.75" customHeight="1" x14ac:dyDescent="0.2">
      <c r="A30" s="92">
        <v>21</v>
      </c>
      <c r="B30" s="198" t="s">
        <v>166</v>
      </c>
      <c r="C30" s="80" t="s">
        <v>170</v>
      </c>
      <c r="D30" s="77" t="s">
        <v>134</v>
      </c>
      <c r="E30" s="77" t="s">
        <v>135</v>
      </c>
      <c r="F30" s="80">
        <v>1996</v>
      </c>
      <c r="G30" s="265">
        <v>192000</v>
      </c>
      <c r="H30" s="80" t="s">
        <v>330</v>
      </c>
      <c r="I30" s="62" t="s">
        <v>596</v>
      </c>
      <c r="J30" s="291" t="s">
        <v>174</v>
      </c>
      <c r="K30" s="62" t="s">
        <v>609</v>
      </c>
      <c r="L30" s="62"/>
      <c r="M30" s="62" t="s">
        <v>627</v>
      </c>
      <c r="N30" s="62" t="s">
        <v>135</v>
      </c>
      <c r="O30" s="62" t="s">
        <v>618</v>
      </c>
      <c r="P30" s="62" t="s">
        <v>602</v>
      </c>
      <c r="Q30" s="62" t="s">
        <v>602</v>
      </c>
      <c r="R30" s="62" t="s">
        <v>603</v>
      </c>
      <c r="S30" s="62" t="s">
        <v>596</v>
      </c>
      <c r="T30" s="62" t="s">
        <v>602</v>
      </c>
      <c r="U30" s="270">
        <v>84.9</v>
      </c>
      <c r="V30" s="80">
        <v>1</v>
      </c>
      <c r="W30" s="62" t="s">
        <v>135</v>
      </c>
      <c r="X30" s="57"/>
      <c r="Y30" s="57" t="s">
        <v>135</v>
      </c>
    </row>
    <row r="31" spans="1:25" s="11" customFormat="1" ht="21.75" customHeight="1" x14ac:dyDescent="0.2">
      <c r="A31" s="92">
        <v>22</v>
      </c>
      <c r="B31" s="198" t="s">
        <v>167</v>
      </c>
      <c r="C31" s="80" t="s">
        <v>170</v>
      </c>
      <c r="D31" s="77" t="s">
        <v>134</v>
      </c>
      <c r="E31" s="77" t="s">
        <v>135</v>
      </c>
      <c r="F31" s="80">
        <v>1996</v>
      </c>
      <c r="G31" s="265">
        <v>165000</v>
      </c>
      <c r="H31" s="80" t="s">
        <v>330</v>
      </c>
      <c r="I31" s="62" t="s">
        <v>596</v>
      </c>
      <c r="J31" s="291" t="s">
        <v>175</v>
      </c>
      <c r="K31" s="62" t="s">
        <v>609</v>
      </c>
      <c r="L31" s="62" t="s">
        <v>414</v>
      </c>
      <c r="M31" s="62" t="s">
        <v>628</v>
      </c>
      <c r="N31" s="62" t="s">
        <v>135</v>
      </c>
      <c r="O31" s="62" t="s">
        <v>600</v>
      </c>
      <c r="P31" s="62" t="s">
        <v>602</v>
      </c>
      <c r="Q31" s="62" t="s">
        <v>275</v>
      </c>
      <c r="R31" s="62" t="s">
        <v>603</v>
      </c>
      <c r="S31" s="62" t="s">
        <v>596</v>
      </c>
      <c r="T31" s="62" t="s">
        <v>602</v>
      </c>
      <c r="U31" s="270">
        <v>72.900000000000006</v>
      </c>
      <c r="V31" s="80">
        <v>2</v>
      </c>
      <c r="W31" s="62"/>
      <c r="X31" s="57"/>
      <c r="Y31" s="57" t="s">
        <v>135</v>
      </c>
    </row>
    <row r="32" spans="1:25" s="11" customFormat="1" ht="38.25" x14ac:dyDescent="0.2">
      <c r="A32" s="92">
        <v>23</v>
      </c>
      <c r="B32" s="198" t="s">
        <v>168</v>
      </c>
      <c r="C32" s="80" t="s">
        <v>170</v>
      </c>
      <c r="D32" s="77" t="s">
        <v>134</v>
      </c>
      <c r="E32" s="77" t="s">
        <v>135</v>
      </c>
      <c r="F32" s="80">
        <v>1996</v>
      </c>
      <c r="G32" s="265">
        <v>95000</v>
      </c>
      <c r="H32" s="80" t="s">
        <v>330</v>
      </c>
      <c r="I32" s="62" t="s">
        <v>596</v>
      </c>
      <c r="J32" s="291" t="s">
        <v>176</v>
      </c>
      <c r="K32" s="62" t="s">
        <v>629</v>
      </c>
      <c r="L32" s="62" t="s">
        <v>414</v>
      </c>
      <c r="M32" s="62" t="s">
        <v>630</v>
      </c>
      <c r="N32" s="62" t="s">
        <v>135</v>
      </c>
      <c r="O32" s="62" t="s">
        <v>602</v>
      </c>
      <c r="P32" s="62" t="s">
        <v>601</v>
      </c>
      <c r="Q32" s="62" t="s">
        <v>602</v>
      </c>
      <c r="R32" s="62" t="s">
        <v>603</v>
      </c>
      <c r="S32" s="62" t="s">
        <v>596</v>
      </c>
      <c r="T32" s="62" t="s">
        <v>602</v>
      </c>
      <c r="U32" s="270">
        <v>41.9</v>
      </c>
      <c r="V32" s="80">
        <v>1</v>
      </c>
      <c r="W32" s="62" t="s">
        <v>135</v>
      </c>
      <c r="X32" s="57"/>
      <c r="Y32" s="57" t="s">
        <v>135</v>
      </c>
    </row>
    <row r="33" spans="1:25" s="11" customFormat="1" ht="21.75" customHeight="1" x14ac:dyDescent="0.2">
      <c r="A33" s="92">
        <v>24</v>
      </c>
      <c r="B33" s="198" t="s">
        <v>177</v>
      </c>
      <c r="C33" s="62"/>
      <c r="D33" s="77" t="s">
        <v>134</v>
      </c>
      <c r="E33" s="77" t="s">
        <v>135</v>
      </c>
      <c r="F33" s="80">
        <v>1962</v>
      </c>
      <c r="G33" s="83">
        <v>6402.6</v>
      </c>
      <c r="H33" s="80" t="s">
        <v>136</v>
      </c>
      <c r="I33" s="62" t="s">
        <v>596</v>
      </c>
      <c r="J33" s="291" t="s">
        <v>185</v>
      </c>
      <c r="K33" s="62"/>
      <c r="L33" s="62"/>
      <c r="M33" s="62"/>
      <c r="N33" s="62" t="s">
        <v>135</v>
      </c>
      <c r="O33" s="62"/>
      <c r="P33" s="62"/>
      <c r="Q33" s="62"/>
      <c r="R33" s="62"/>
      <c r="S33" s="62" t="s">
        <v>596</v>
      </c>
      <c r="T33" s="62" t="s">
        <v>596</v>
      </c>
      <c r="U33" s="270"/>
      <c r="V33" s="80"/>
      <c r="W33" s="62"/>
      <c r="X33" s="57"/>
      <c r="Y33" s="57" t="s">
        <v>135</v>
      </c>
    </row>
    <row r="34" spans="1:25" s="11" customFormat="1" ht="25.5" x14ac:dyDescent="0.2">
      <c r="A34" s="92">
        <v>25</v>
      </c>
      <c r="B34" s="198" t="s">
        <v>178</v>
      </c>
      <c r="C34" s="62"/>
      <c r="D34" s="77" t="s">
        <v>134</v>
      </c>
      <c r="E34" s="77" t="s">
        <v>135</v>
      </c>
      <c r="F34" s="80">
        <v>1997</v>
      </c>
      <c r="G34" s="83">
        <v>4211.6899999999996</v>
      </c>
      <c r="H34" s="80" t="s">
        <v>136</v>
      </c>
      <c r="I34" s="62" t="s">
        <v>596</v>
      </c>
      <c r="J34" s="291" t="s">
        <v>173</v>
      </c>
      <c r="K34" s="62" t="s">
        <v>596</v>
      </c>
      <c r="L34" s="62" t="s">
        <v>596</v>
      </c>
      <c r="M34" s="62" t="s">
        <v>596</v>
      </c>
      <c r="N34" s="62" t="s">
        <v>135</v>
      </c>
      <c r="O34" s="62" t="s">
        <v>596</v>
      </c>
      <c r="P34" s="62" t="s">
        <v>596</v>
      </c>
      <c r="Q34" s="62" t="s">
        <v>596</v>
      </c>
      <c r="R34" s="62" t="s">
        <v>596</v>
      </c>
      <c r="S34" s="62" t="s">
        <v>596</v>
      </c>
      <c r="T34" s="62" t="s">
        <v>596</v>
      </c>
      <c r="U34" s="270"/>
      <c r="V34" s="80"/>
      <c r="W34" s="62" t="s">
        <v>596</v>
      </c>
      <c r="X34" s="57" t="s">
        <v>596</v>
      </c>
      <c r="Y34" s="57" t="s">
        <v>596</v>
      </c>
    </row>
    <row r="35" spans="1:25" s="11" customFormat="1" ht="21.75" customHeight="1" x14ac:dyDescent="0.2">
      <c r="A35" s="92">
        <v>26</v>
      </c>
      <c r="B35" s="198" t="s">
        <v>179</v>
      </c>
      <c r="C35" s="62"/>
      <c r="D35" s="77" t="s">
        <v>134</v>
      </c>
      <c r="E35" s="77" t="s">
        <v>135</v>
      </c>
      <c r="F35" s="80">
        <v>1997</v>
      </c>
      <c r="G35" s="266">
        <v>28000</v>
      </c>
      <c r="H35" s="80" t="s">
        <v>330</v>
      </c>
      <c r="I35" s="62" t="s">
        <v>596</v>
      </c>
      <c r="J35" s="291" t="s">
        <v>159</v>
      </c>
      <c r="K35" s="62" t="s">
        <v>596</v>
      </c>
      <c r="L35" s="62" t="s">
        <v>596</v>
      </c>
      <c r="M35" s="62" t="s">
        <v>596</v>
      </c>
      <c r="N35" s="62" t="s">
        <v>135</v>
      </c>
      <c r="O35" s="62" t="s">
        <v>596</v>
      </c>
      <c r="P35" s="62" t="s">
        <v>596</v>
      </c>
      <c r="Q35" s="62" t="s">
        <v>596</v>
      </c>
      <c r="R35" s="62" t="s">
        <v>596</v>
      </c>
      <c r="S35" s="62" t="s">
        <v>596</v>
      </c>
      <c r="T35" s="62" t="s">
        <v>596</v>
      </c>
      <c r="U35" s="270">
        <v>15</v>
      </c>
      <c r="V35" s="80"/>
      <c r="W35" s="62" t="s">
        <v>596</v>
      </c>
      <c r="X35" s="57" t="s">
        <v>596</v>
      </c>
      <c r="Y35" s="57" t="s">
        <v>596</v>
      </c>
    </row>
    <row r="36" spans="1:25" s="11" customFormat="1" ht="21.75" customHeight="1" x14ac:dyDescent="0.2">
      <c r="A36" s="92">
        <v>27</v>
      </c>
      <c r="B36" s="198" t="s">
        <v>180</v>
      </c>
      <c r="C36" s="62"/>
      <c r="D36" s="84" t="s">
        <v>134</v>
      </c>
      <c r="E36" s="84" t="s">
        <v>135</v>
      </c>
      <c r="F36" s="82">
        <v>2015</v>
      </c>
      <c r="G36" s="85">
        <v>9000</v>
      </c>
      <c r="H36" s="82"/>
      <c r="I36" s="62" t="s">
        <v>596</v>
      </c>
      <c r="J36" s="292" t="s">
        <v>186</v>
      </c>
      <c r="K36" s="62" t="s">
        <v>596</v>
      </c>
      <c r="L36" s="62" t="s">
        <v>596</v>
      </c>
      <c r="M36" s="62" t="s">
        <v>596</v>
      </c>
      <c r="N36" s="62" t="s">
        <v>135</v>
      </c>
      <c r="O36" s="62" t="s">
        <v>596</v>
      </c>
      <c r="P36" s="62" t="s">
        <v>596</v>
      </c>
      <c r="Q36" s="62" t="s">
        <v>596</v>
      </c>
      <c r="R36" s="62" t="s">
        <v>596</v>
      </c>
      <c r="S36" s="62" t="s">
        <v>596</v>
      </c>
      <c r="T36" s="62" t="s">
        <v>596</v>
      </c>
      <c r="U36" s="271"/>
      <c r="V36" s="80" t="s">
        <v>596</v>
      </c>
      <c r="W36" s="62" t="s">
        <v>596</v>
      </c>
      <c r="X36" s="57" t="s">
        <v>596</v>
      </c>
      <c r="Y36" s="57" t="s">
        <v>596</v>
      </c>
    </row>
    <row r="37" spans="1:25" s="11" customFormat="1" ht="21.75" customHeight="1" x14ac:dyDescent="0.2">
      <c r="A37" s="92">
        <v>28</v>
      </c>
      <c r="B37" s="198" t="s">
        <v>181</v>
      </c>
      <c r="C37" s="62"/>
      <c r="D37" s="84" t="s">
        <v>134</v>
      </c>
      <c r="E37" s="84" t="s">
        <v>135</v>
      </c>
      <c r="F37" s="82">
        <v>1996</v>
      </c>
      <c r="G37" s="85">
        <v>9875.17</v>
      </c>
      <c r="H37" s="82" t="s">
        <v>136</v>
      </c>
      <c r="I37" s="62" t="s">
        <v>596</v>
      </c>
      <c r="J37" s="292" t="s">
        <v>187</v>
      </c>
      <c r="K37" s="62"/>
      <c r="L37" s="62"/>
      <c r="M37" s="62"/>
      <c r="N37" s="62" t="s">
        <v>135</v>
      </c>
      <c r="O37" s="62"/>
      <c r="P37" s="62"/>
      <c r="Q37" s="62"/>
      <c r="R37" s="62"/>
      <c r="S37" s="62" t="s">
        <v>596</v>
      </c>
      <c r="T37" s="62" t="s">
        <v>596</v>
      </c>
      <c r="U37" s="271"/>
      <c r="V37" s="80"/>
      <c r="W37" s="62"/>
      <c r="X37" s="57"/>
      <c r="Y37" s="57" t="s">
        <v>135</v>
      </c>
    </row>
    <row r="38" spans="1:25" s="11" customFormat="1" ht="38.25" x14ac:dyDescent="0.2">
      <c r="A38" s="92">
        <v>29</v>
      </c>
      <c r="B38" s="198" t="s">
        <v>182</v>
      </c>
      <c r="C38" s="62" t="s">
        <v>170</v>
      </c>
      <c r="D38" s="77" t="s">
        <v>134</v>
      </c>
      <c r="E38" s="77" t="s">
        <v>135</v>
      </c>
      <c r="F38" s="80">
        <v>2004</v>
      </c>
      <c r="G38" s="265">
        <v>339000</v>
      </c>
      <c r="H38" s="80" t="s">
        <v>330</v>
      </c>
      <c r="I38" s="62" t="s">
        <v>596</v>
      </c>
      <c r="J38" s="291" t="s">
        <v>186</v>
      </c>
      <c r="K38" s="62"/>
      <c r="L38" s="62" t="s">
        <v>414</v>
      </c>
      <c r="M38" s="62" t="s">
        <v>631</v>
      </c>
      <c r="N38" s="62" t="s">
        <v>135</v>
      </c>
      <c r="O38" s="62" t="s">
        <v>600</v>
      </c>
      <c r="P38" s="62" t="s">
        <v>602</v>
      </c>
      <c r="Q38" s="62" t="s">
        <v>602</v>
      </c>
      <c r="R38" s="62" t="s">
        <v>602</v>
      </c>
      <c r="S38" s="62" t="s">
        <v>596</v>
      </c>
      <c r="T38" s="62" t="s">
        <v>602</v>
      </c>
      <c r="U38" s="270">
        <v>91.7</v>
      </c>
      <c r="V38" s="80">
        <v>1</v>
      </c>
      <c r="W38" s="62" t="s">
        <v>135</v>
      </c>
      <c r="X38" s="57"/>
      <c r="Y38" s="57" t="s">
        <v>135</v>
      </c>
    </row>
    <row r="39" spans="1:25" s="11" customFormat="1" ht="38.25" x14ac:dyDescent="0.2">
      <c r="A39" s="92">
        <v>30</v>
      </c>
      <c r="B39" s="198" t="s">
        <v>183</v>
      </c>
      <c r="C39" s="62" t="s">
        <v>170</v>
      </c>
      <c r="D39" s="77" t="s">
        <v>134</v>
      </c>
      <c r="E39" s="77" t="s">
        <v>135</v>
      </c>
      <c r="F39" s="80">
        <v>2003</v>
      </c>
      <c r="G39" s="265">
        <v>128000</v>
      </c>
      <c r="H39" s="80" t="s">
        <v>330</v>
      </c>
      <c r="I39" s="62" t="s">
        <v>406</v>
      </c>
      <c r="J39" s="291" t="s">
        <v>188</v>
      </c>
      <c r="K39" s="62" t="s">
        <v>609</v>
      </c>
      <c r="L39" s="62" t="s">
        <v>414</v>
      </c>
      <c r="M39" s="62" t="s">
        <v>632</v>
      </c>
      <c r="N39" s="62" t="s">
        <v>135</v>
      </c>
      <c r="O39" s="62" t="s">
        <v>600</v>
      </c>
      <c r="P39" s="62" t="s">
        <v>601</v>
      </c>
      <c r="Q39" s="62" t="s">
        <v>602</v>
      </c>
      <c r="R39" s="62" t="s">
        <v>602</v>
      </c>
      <c r="S39" s="62" t="s">
        <v>596</v>
      </c>
      <c r="T39" s="62" t="s">
        <v>602</v>
      </c>
      <c r="U39" s="270">
        <v>34.799999999999997</v>
      </c>
      <c r="V39" s="80">
        <v>2</v>
      </c>
      <c r="W39" s="62"/>
      <c r="X39" s="57"/>
      <c r="Y39" s="57" t="s">
        <v>135</v>
      </c>
    </row>
    <row r="40" spans="1:25" s="11" customFormat="1" ht="21.75" customHeight="1" x14ac:dyDescent="0.2">
      <c r="A40" s="92">
        <v>31</v>
      </c>
      <c r="B40" s="198" t="s">
        <v>184</v>
      </c>
      <c r="C40" s="62"/>
      <c r="D40" s="77" t="s">
        <v>134</v>
      </c>
      <c r="E40" s="77" t="s">
        <v>135</v>
      </c>
      <c r="F40" s="80">
        <v>1962</v>
      </c>
      <c r="G40" s="265">
        <v>224000</v>
      </c>
      <c r="H40" s="80" t="s">
        <v>330</v>
      </c>
      <c r="I40" s="62" t="s">
        <v>596</v>
      </c>
      <c r="J40" s="291" t="s">
        <v>185</v>
      </c>
      <c r="K40" s="62" t="s">
        <v>606</v>
      </c>
      <c r="L40" s="62" t="s">
        <v>414</v>
      </c>
      <c r="M40" s="62" t="s">
        <v>633</v>
      </c>
      <c r="N40" s="62" t="s">
        <v>135</v>
      </c>
      <c r="O40" s="62" t="s">
        <v>602</v>
      </c>
      <c r="P40" s="62" t="s">
        <v>602</v>
      </c>
      <c r="Q40" s="62" t="s">
        <v>602</v>
      </c>
      <c r="R40" s="62" t="s">
        <v>602</v>
      </c>
      <c r="S40" s="62" t="s">
        <v>596</v>
      </c>
      <c r="T40" s="62" t="s">
        <v>596</v>
      </c>
      <c r="U40" s="270">
        <v>70.7</v>
      </c>
      <c r="V40" s="80">
        <v>1</v>
      </c>
      <c r="W40" s="62" t="s">
        <v>135</v>
      </c>
      <c r="X40" s="57"/>
      <c r="Y40" s="57" t="s">
        <v>135</v>
      </c>
    </row>
    <row r="41" spans="1:25" s="11" customFormat="1" ht="21.75" customHeight="1" x14ac:dyDescent="0.2">
      <c r="A41" s="92">
        <v>32</v>
      </c>
      <c r="B41" s="81" t="s">
        <v>189</v>
      </c>
      <c r="C41" s="62"/>
      <c r="D41" s="84" t="s">
        <v>134</v>
      </c>
      <c r="E41" s="84" t="s">
        <v>135</v>
      </c>
      <c r="F41" s="82"/>
      <c r="G41" s="85">
        <v>3172</v>
      </c>
      <c r="H41" s="82" t="s">
        <v>136</v>
      </c>
      <c r="I41" s="63"/>
      <c r="J41" s="292"/>
      <c r="K41" s="62"/>
      <c r="L41" s="62"/>
      <c r="M41" s="62"/>
      <c r="N41" s="62" t="s">
        <v>135</v>
      </c>
      <c r="O41" s="62"/>
      <c r="P41" s="62"/>
      <c r="Q41" s="62"/>
      <c r="R41" s="62"/>
      <c r="S41" s="62"/>
      <c r="T41" s="62"/>
      <c r="U41" s="80"/>
      <c r="V41" s="80"/>
      <c r="W41" s="62"/>
      <c r="X41" s="57"/>
      <c r="Y41" s="57"/>
    </row>
    <row r="42" spans="1:25" s="11" customFormat="1" ht="21.75" customHeight="1" x14ac:dyDescent="0.2">
      <c r="A42" s="92">
        <v>33</v>
      </c>
      <c r="B42" s="81" t="s">
        <v>575</v>
      </c>
      <c r="C42" s="62" t="s">
        <v>634</v>
      </c>
      <c r="D42" s="84" t="s">
        <v>134</v>
      </c>
      <c r="E42" s="84" t="s">
        <v>135</v>
      </c>
      <c r="F42" s="82"/>
      <c r="G42" s="85">
        <v>1279010</v>
      </c>
      <c r="H42" s="82" t="s">
        <v>136</v>
      </c>
      <c r="I42" s="63"/>
      <c r="J42" s="292" t="s">
        <v>194</v>
      </c>
      <c r="K42" s="57"/>
      <c r="L42" s="57"/>
      <c r="M42" s="62"/>
      <c r="N42" s="63" t="s">
        <v>135</v>
      </c>
      <c r="O42" s="62"/>
      <c r="P42" s="62"/>
      <c r="Q42" s="62"/>
      <c r="R42" s="62"/>
      <c r="S42" s="69" t="s">
        <v>635</v>
      </c>
      <c r="T42" s="62"/>
      <c r="U42" s="80"/>
      <c r="V42" s="80"/>
      <c r="W42" s="62"/>
      <c r="X42" s="57"/>
      <c r="Y42" s="57"/>
    </row>
    <row r="43" spans="1:25" s="11" customFormat="1" ht="21.75" customHeight="1" x14ac:dyDescent="0.2">
      <c r="A43" s="92">
        <v>34</v>
      </c>
      <c r="B43" s="81" t="s">
        <v>190</v>
      </c>
      <c r="C43" s="62" t="s">
        <v>634</v>
      </c>
      <c r="D43" s="84" t="s">
        <v>134</v>
      </c>
      <c r="E43" s="84" t="s">
        <v>135</v>
      </c>
      <c r="F43" s="82"/>
      <c r="G43" s="85">
        <v>1406348.72</v>
      </c>
      <c r="H43" s="82" t="s">
        <v>136</v>
      </c>
      <c r="I43" s="63"/>
      <c r="J43" s="293" t="s">
        <v>195</v>
      </c>
      <c r="K43" s="57"/>
      <c r="L43" s="57"/>
      <c r="M43" s="62"/>
      <c r="N43" s="63"/>
      <c r="O43" s="62"/>
      <c r="P43" s="62"/>
      <c r="Q43" s="62"/>
      <c r="R43" s="62"/>
      <c r="S43" s="272"/>
      <c r="T43" s="62"/>
      <c r="U43" s="80"/>
      <c r="V43" s="80"/>
      <c r="W43" s="62"/>
      <c r="X43" s="57"/>
      <c r="Y43" s="57"/>
    </row>
    <row r="44" spans="1:25" s="11" customFormat="1" ht="21.75" customHeight="1" x14ac:dyDescent="0.2">
      <c r="A44" s="92">
        <v>35</v>
      </c>
      <c r="B44" s="81" t="s">
        <v>191</v>
      </c>
      <c r="C44" s="62"/>
      <c r="D44" s="84" t="s">
        <v>134</v>
      </c>
      <c r="E44" s="84" t="s">
        <v>135</v>
      </c>
      <c r="F44" s="82"/>
      <c r="G44" s="85">
        <v>41912.620000000003</v>
      </c>
      <c r="H44" s="82" t="s">
        <v>136</v>
      </c>
      <c r="I44" s="63"/>
      <c r="J44" s="293"/>
      <c r="K44" s="57"/>
      <c r="L44" s="57"/>
      <c r="M44" s="62"/>
      <c r="N44" s="63"/>
      <c r="O44" s="62"/>
      <c r="P44" s="62"/>
      <c r="Q44" s="62"/>
      <c r="R44" s="62"/>
      <c r="S44" s="62"/>
      <c r="T44" s="62"/>
      <c r="U44" s="80"/>
      <c r="V44" s="80"/>
      <c r="W44" s="62"/>
      <c r="X44" s="57"/>
      <c r="Y44" s="57"/>
    </row>
    <row r="45" spans="1:25" s="11" customFormat="1" ht="21.75" customHeight="1" x14ac:dyDescent="0.2">
      <c r="A45" s="92">
        <v>36</v>
      </c>
      <c r="B45" s="81" t="s">
        <v>192</v>
      </c>
      <c r="C45" s="62"/>
      <c r="D45" s="84" t="s">
        <v>134</v>
      </c>
      <c r="E45" s="84" t="s">
        <v>135</v>
      </c>
      <c r="F45" s="82"/>
      <c r="G45" s="85">
        <v>4000</v>
      </c>
      <c r="H45" s="82" t="s">
        <v>136</v>
      </c>
      <c r="I45" s="63"/>
      <c r="J45" s="293"/>
      <c r="K45" s="57"/>
      <c r="L45" s="57"/>
      <c r="M45" s="62"/>
      <c r="N45" s="63"/>
      <c r="O45" s="62"/>
      <c r="P45" s="62"/>
      <c r="Q45" s="62"/>
      <c r="R45" s="62"/>
      <c r="S45" s="62"/>
      <c r="T45" s="62"/>
      <c r="U45" s="80"/>
      <c r="V45" s="80"/>
      <c r="W45" s="62"/>
      <c r="X45" s="57"/>
      <c r="Y45" s="57"/>
    </row>
    <row r="46" spans="1:25" s="11" customFormat="1" ht="24" customHeight="1" x14ac:dyDescent="0.2">
      <c r="A46" s="92">
        <v>37</v>
      </c>
      <c r="B46" s="81" t="s">
        <v>193</v>
      </c>
      <c r="C46" s="62"/>
      <c r="D46" s="84" t="s">
        <v>134</v>
      </c>
      <c r="E46" s="84" t="s">
        <v>135</v>
      </c>
      <c r="F46" s="82"/>
      <c r="G46" s="85">
        <v>39976.239999999998</v>
      </c>
      <c r="H46" s="82" t="s">
        <v>136</v>
      </c>
      <c r="I46" s="63"/>
      <c r="J46" s="293"/>
      <c r="K46" s="57"/>
      <c r="L46" s="57"/>
      <c r="M46" s="62"/>
      <c r="N46" s="63"/>
      <c r="O46" s="62"/>
      <c r="P46" s="62"/>
      <c r="Q46" s="62"/>
      <c r="R46" s="62"/>
      <c r="S46" s="62"/>
      <c r="T46" s="62"/>
      <c r="U46" s="80"/>
      <c r="V46" s="80"/>
      <c r="W46" s="62"/>
      <c r="X46" s="57"/>
      <c r="Y46" s="57"/>
    </row>
    <row r="47" spans="1:25" s="11" customFormat="1" ht="38.25" x14ac:dyDescent="0.2">
      <c r="A47" s="92">
        <v>38</v>
      </c>
      <c r="B47" s="81" t="s">
        <v>196</v>
      </c>
      <c r="C47" s="82"/>
      <c r="D47" s="84" t="s">
        <v>134</v>
      </c>
      <c r="E47" s="84" t="s">
        <v>135</v>
      </c>
      <c r="F47" s="82"/>
      <c r="G47" s="85">
        <v>2278185.91</v>
      </c>
      <c r="H47" s="82" t="s">
        <v>136</v>
      </c>
      <c r="I47" s="63"/>
      <c r="J47" s="293"/>
      <c r="K47" s="57"/>
      <c r="L47" s="57"/>
      <c r="M47" s="62"/>
      <c r="N47" s="63"/>
      <c r="O47" s="62"/>
      <c r="P47" s="62"/>
      <c r="Q47" s="62"/>
      <c r="R47" s="62"/>
      <c r="S47" s="62"/>
      <c r="T47" s="62"/>
      <c r="U47" s="80"/>
      <c r="V47" s="80"/>
      <c r="W47" s="62"/>
      <c r="X47" s="57"/>
      <c r="Y47" s="57"/>
    </row>
    <row r="48" spans="1:25" s="11" customFormat="1" ht="38.25" x14ac:dyDescent="0.2">
      <c r="A48" s="92">
        <v>39</v>
      </c>
      <c r="B48" s="81" t="s">
        <v>197</v>
      </c>
      <c r="C48" s="82"/>
      <c r="D48" s="84" t="s">
        <v>134</v>
      </c>
      <c r="E48" s="84" t="s">
        <v>135</v>
      </c>
      <c r="F48" s="82"/>
      <c r="G48" s="85">
        <v>337767.86</v>
      </c>
      <c r="H48" s="82" t="s">
        <v>136</v>
      </c>
      <c r="I48" s="63"/>
      <c r="J48" s="293" t="s">
        <v>200</v>
      </c>
      <c r="K48" s="57"/>
      <c r="L48" s="57"/>
      <c r="M48" s="62"/>
      <c r="N48" s="63"/>
      <c r="O48" s="62"/>
      <c r="P48" s="62"/>
      <c r="Q48" s="62"/>
      <c r="R48" s="62"/>
      <c r="S48" s="62"/>
      <c r="T48" s="62"/>
      <c r="U48" s="62"/>
      <c r="V48" s="62"/>
      <c r="W48" s="62"/>
      <c r="X48" s="57"/>
      <c r="Y48" s="57"/>
    </row>
    <row r="49" spans="1:25" s="11" customFormat="1" ht="21.75" customHeight="1" x14ac:dyDescent="0.2">
      <c r="A49" s="92">
        <v>40</v>
      </c>
      <c r="B49" s="81" t="s">
        <v>198</v>
      </c>
      <c r="C49" s="82"/>
      <c r="D49" s="84" t="s">
        <v>134</v>
      </c>
      <c r="E49" s="84" t="s">
        <v>135</v>
      </c>
      <c r="F49" s="82"/>
      <c r="G49" s="85">
        <v>21100.3</v>
      </c>
      <c r="H49" s="82" t="s">
        <v>136</v>
      </c>
      <c r="I49" s="63"/>
      <c r="J49" s="293" t="s">
        <v>201</v>
      </c>
      <c r="K49" s="57"/>
      <c r="L49" s="57"/>
      <c r="M49" s="62"/>
      <c r="N49" s="63"/>
      <c r="O49" s="62"/>
      <c r="P49" s="62"/>
      <c r="Q49" s="62"/>
      <c r="R49" s="62"/>
      <c r="S49" s="62"/>
      <c r="T49" s="62"/>
      <c r="U49" s="62"/>
      <c r="V49" s="62"/>
      <c r="W49" s="62"/>
      <c r="X49" s="57"/>
      <c r="Y49" s="57"/>
    </row>
    <row r="50" spans="1:25" s="11" customFormat="1" ht="21.75" customHeight="1" x14ac:dyDescent="0.2">
      <c r="A50" s="92">
        <v>41</v>
      </c>
      <c r="B50" s="81" t="s">
        <v>199</v>
      </c>
      <c r="C50" s="82"/>
      <c r="D50" s="84" t="s">
        <v>134</v>
      </c>
      <c r="E50" s="84" t="s">
        <v>135</v>
      </c>
      <c r="F50" s="82"/>
      <c r="G50" s="85">
        <v>21100.3</v>
      </c>
      <c r="H50" s="82" t="s">
        <v>136</v>
      </c>
      <c r="I50" s="63"/>
      <c r="J50" s="293" t="s">
        <v>187</v>
      </c>
      <c r="K50" s="57"/>
      <c r="L50" s="57"/>
      <c r="M50" s="62"/>
      <c r="N50" s="63"/>
      <c r="O50" s="62"/>
      <c r="P50" s="62"/>
      <c r="Q50" s="62"/>
      <c r="R50" s="62"/>
      <c r="S50" s="62"/>
      <c r="T50" s="62"/>
      <c r="U50" s="62"/>
      <c r="V50" s="62"/>
      <c r="W50" s="62"/>
      <c r="X50" s="57"/>
      <c r="Y50" s="57"/>
    </row>
    <row r="51" spans="1:25" s="11" customFormat="1" ht="21.75" customHeight="1" x14ac:dyDescent="0.2">
      <c r="A51" s="92">
        <v>42</v>
      </c>
      <c r="B51" s="81" t="s">
        <v>202</v>
      </c>
      <c r="C51" s="62"/>
      <c r="D51" s="84" t="s">
        <v>134</v>
      </c>
      <c r="E51" s="84" t="s">
        <v>135</v>
      </c>
      <c r="F51" s="82"/>
      <c r="G51" s="85">
        <v>15621.03</v>
      </c>
      <c r="H51" s="82" t="s">
        <v>136</v>
      </c>
      <c r="I51" s="63"/>
      <c r="J51" s="293"/>
      <c r="K51" s="57"/>
      <c r="L51" s="57"/>
      <c r="M51" s="62"/>
      <c r="N51" s="63"/>
      <c r="O51" s="62"/>
      <c r="P51" s="62"/>
      <c r="Q51" s="62"/>
      <c r="R51" s="62"/>
      <c r="S51" s="62"/>
      <c r="T51" s="62"/>
      <c r="U51" s="62"/>
      <c r="V51" s="62"/>
      <c r="W51" s="62"/>
      <c r="X51" s="57"/>
      <c r="Y51" s="57"/>
    </row>
    <row r="52" spans="1:25" s="11" customFormat="1" ht="38.25" x14ac:dyDescent="0.2">
      <c r="A52" s="92">
        <v>43</v>
      </c>
      <c r="B52" s="86" t="s">
        <v>693</v>
      </c>
      <c r="C52" s="62"/>
      <c r="D52" s="84" t="s">
        <v>134</v>
      </c>
      <c r="E52" s="84" t="s">
        <v>135</v>
      </c>
      <c r="F52" s="87">
        <v>1993</v>
      </c>
      <c r="G52" s="88">
        <v>370364.69</v>
      </c>
      <c r="H52" s="82" t="s">
        <v>136</v>
      </c>
      <c r="I52" s="63"/>
      <c r="J52" s="294" t="s">
        <v>210</v>
      </c>
      <c r="K52" s="57"/>
      <c r="L52" s="57"/>
      <c r="M52" s="62"/>
      <c r="N52" s="63"/>
      <c r="O52" s="62"/>
      <c r="P52" s="62"/>
      <c r="Q52" s="62"/>
      <c r="R52" s="62"/>
      <c r="S52" s="62"/>
      <c r="T52" s="62"/>
      <c r="U52" s="62"/>
      <c r="V52" s="62"/>
      <c r="W52" s="62"/>
      <c r="X52" s="57"/>
      <c r="Y52" s="57"/>
    </row>
    <row r="53" spans="1:25" s="11" customFormat="1" ht="25.5" x14ac:dyDescent="0.2">
      <c r="A53" s="92">
        <v>44</v>
      </c>
      <c r="B53" s="86" t="s">
        <v>203</v>
      </c>
      <c r="C53" s="62"/>
      <c r="D53" s="84" t="s">
        <v>134</v>
      </c>
      <c r="E53" s="84" t="s">
        <v>135</v>
      </c>
      <c r="F53" s="87">
        <v>2015</v>
      </c>
      <c r="G53" s="88">
        <v>1214794.07</v>
      </c>
      <c r="H53" s="82" t="s">
        <v>136</v>
      </c>
      <c r="I53" s="63"/>
      <c r="J53" s="294" t="s">
        <v>211</v>
      </c>
      <c r="K53" s="57"/>
      <c r="L53" s="57"/>
      <c r="M53" s="62"/>
      <c r="N53" s="63"/>
      <c r="O53" s="62"/>
      <c r="P53" s="62"/>
      <c r="Q53" s="62"/>
      <c r="R53" s="62"/>
      <c r="S53" s="62"/>
      <c r="T53" s="62"/>
      <c r="U53" s="62"/>
      <c r="V53" s="62"/>
      <c r="W53" s="62"/>
      <c r="X53" s="57"/>
      <c r="Y53" s="57"/>
    </row>
    <row r="54" spans="1:25" s="11" customFormat="1" ht="21.75" customHeight="1" x14ac:dyDescent="0.2">
      <c r="A54" s="92">
        <v>45</v>
      </c>
      <c r="B54" s="86" t="s">
        <v>204</v>
      </c>
      <c r="C54" s="62"/>
      <c r="D54" s="84" t="s">
        <v>134</v>
      </c>
      <c r="E54" s="84" t="s">
        <v>135</v>
      </c>
      <c r="F54" s="87">
        <v>2015</v>
      </c>
      <c r="G54" s="88">
        <v>20118.810000000001</v>
      </c>
      <c r="H54" s="82" t="s">
        <v>136</v>
      </c>
      <c r="I54" s="63"/>
      <c r="J54" s="294" t="s">
        <v>212</v>
      </c>
      <c r="K54" s="57"/>
      <c r="L54" s="57"/>
      <c r="M54" s="62"/>
      <c r="N54" s="63"/>
      <c r="O54" s="62"/>
      <c r="P54" s="62"/>
      <c r="Q54" s="62"/>
      <c r="R54" s="62"/>
      <c r="S54" s="62"/>
      <c r="T54" s="62"/>
      <c r="U54" s="62"/>
      <c r="V54" s="62"/>
      <c r="W54" s="62"/>
      <c r="X54" s="57"/>
      <c r="Y54" s="57"/>
    </row>
    <row r="55" spans="1:25" s="11" customFormat="1" ht="25.5" x14ac:dyDescent="0.2">
      <c r="A55" s="92">
        <v>46</v>
      </c>
      <c r="B55" s="86" t="s">
        <v>205</v>
      </c>
      <c r="C55" s="62"/>
      <c r="D55" s="84" t="s">
        <v>134</v>
      </c>
      <c r="E55" s="84" t="s">
        <v>135</v>
      </c>
      <c r="F55" s="87">
        <v>2014</v>
      </c>
      <c r="G55" s="88">
        <v>47847.26</v>
      </c>
      <c r="H55" s="82" t="s">
        <v>136</v>
      </c>
      <c r="I55" s="63"/>
      <c r="J55" s="294" t="s">
        <v>213</v>
      </c>
      <c r="K55" s="57"/>
      <c r="L55" s="57"/>
      <c r="M55" s="62"/>
      <c r="N55" s="63"/>
      <c r="O55" s="62"/>
      <c r="P55" s="62"/>
      <c r="Q55" s="62"/>
      <c r="R55" s="62"/>
      <c r="S55" s="62"/>
      <c r="T55" s="62"/>
      <c r="U55" s="62"/>
      <c r="V55" s="62"/>
      <c r="W55" s="62"/>
      <c r="X55" s="57"/>
      <c r="Y55" s="57"/>
    </row>
    <row r="56" spans="1:25" s="11" customFormat="1" ht="25.5" x14ac:dyDescent="0.2">
      <c r="A56" s="92">
        <v>47</v>
      </c>
      <c r="B56" s="86" t="s">
        <v>206</v>
      </c>
      <c r="C56" s="62"/>
      <c r="D56" s="84" t="s">
        <v>134</v>
      </c>
      <c r="E56" s="84" t="s">
        <v>135</v>
      </c>
      <c r="F56" s="87">
        <v>2014</v>
      </c>
      <c r="G56" s="88">
        <v>3480</v>
      </c>
      <c r="H56" s="82" t="s">
        <v>136</v>
      </c>
      <c r="I56" s="63"/>
      <c r="J56" s="294" t="s">
        <v>214</v>
      </c>
      <c r="K56" s="57"/>
      <c r="L56" s="57"/>
      <c r="M56" s="62"/>
      <c r="N56" s="63"/>
      <c r="O56" s="62"/>
      <c r="P56" s="62"/>
      <c r="Q56" s="62"/>
      <c r="R56" s="62"/>
      <c r="S56" s="62"/>
      <c r="T56" s="62"/>
      <c r="U56" s="62"/>
      <c r="V56" s="62"/>
      <c r="W56" s="62"/>
      <c r="X56" s="57"/>
      <c r="Y56" s="57"/>
    </row>
    <row r="57" spans="1:25" s="11" customFormat="1" ht="21.75" customHeight="1" x14ac:dyDescent="0.2">
      <c r="A57" s="92">
        <v>48</v>
      </c>
      <c r="B57" s="86" t="s">
        <v>207</v>
      </c>
      <c r="C57" s="62"/>
      <c r="D57" s="84" t="s">
        <v>134</v>
      </c>
      <c r="E57" s="84" t="s">
        <v>135</v>
      </c>
      <c r="F57" s="87">
        <v>2016</v>
      </c>
      <c r="G57" s="88">
        <v>22740.720000000001</v>
      </c>
      <c r="H57" s="82" t="s">
        <v>136</v>
      </c>
      <c r="I57" s="63"/>
      <c r="J57" s="294" t="s">
        <v>215</v>
      </c>
      <c r="K57" s="57"/>
      <c r="L57" s="57"/>
      <c r="M57" s="62"/>
      <c r="N57" s="63"/>
      <c r="O57" s="62"/>
      <c r="P57" s="62"/>
      <c r="Q57" s="62"/>
      <c r="R57" s="62"/>
      <c r="S57" s="62"/>
      <c r="T57" s="62"/>
      <c r="U57" s="62"/>
      <c r="V57" s="62"/>
      <c r="W57" s="62"/>
      <c r="X57" s="57"/>
      <c r="Y57" s="57"/>
    </row>
    <row r="58" spans="1:25" s="11" customFormat="1" ht="21.75" customHeight="1" x14ac:dyDescent="0.2">
      <c r="A58" s="92">
        <v>49</v>
      </c>
      <c r="B58" s="86" t="s">
        <v>208</v>
      </c>
      <c r="C58" s="62"/>
      <c r="D58" s="84" t="s">
        <v>134</v>
      </c>
      <c r="E58" s="84" t="s">
        <v>135</v>
      </c>
      <c r="F58" s="87">
        <v>2016</v>
      </c>
      <c r="G58" s="88">
        <v>2943.14</v>
      </c>
      <c r="H58" s="82" t="s">
        <v>136</v>
      </c>
      <c r="I58" s="63"/>
      <c r="J58" s="294" t="s">
        <v>216</v>
      </c>
      <c r="K58" s="57"/>
      <c r="L58" s="57"/>
      <c r="M58" s="62"/>
      <c r="N58" s="63"/>
      <c r="O58" s="62"/>
      <c r="P58" s="62"/>
      <c r="Q58" s="62"/>
      <c r="R58" s="62"/>
      <c r="S58" s="62"/>
      <c r="T58" s="62"/>
      <c r="U58" s="62"/>
      <c r="V58" s="62"/>
      <c r="W58" s="62"/>
      <c r="X58" s="57"/>
      <c r="Y58" s="57"/>
    </row>
    <row r="59" spans="1:25" s="11" customFormat="1" ht="21.75" customHeight="1" x14ac:dyDescent="0.2">
      <c r="A59" s="92">
        <v>50</v>
      </c>
      <c r="B59" s="86" t="s">
        <v>209</v>
      </c>
      <c r="C59" s="62"/>
      <c r="D59" s="84"/>
      <c r="E59" s="84" t="s">
        <v>135</v>
      </c>
      <c r="F59" s="87">
        <v>2016</v>
      </c>
      <c r="G59" s="88">
        <v>26009.08</v>
      </c>
      <c r="H59" s="82" t="s">
        <v>136</v>
      </c>
      <c r="I59" s="63"/>
      <c r="J59" s="294" t="s">
        <v>217</v>
      </c>
      <c r="K59" s="57"/>
      <c r="L59" s="57"/>
      <c r="M59" s="62"/>
      <c r="N59" s="63"/>
      <c r="O59" s="62"/>
      <c r="P59" s="62"/>
      <c r="Q59" s="62"/>
      <c r="R59" s="62"/>
      <c r="S59" s="62"/>
      <c r="T59" s="62"/>
      <c r="U59" s="62"/>
      <c r="V59" s="62"/>
      <c r="W59" s="62"/>
      <c r="X59" s="57"/>
      <c r="Y59" s="57"/>
    </row>
    <row r="60" spans="1:25" s="11" customFormat="1" ht="21.75" customHeight="1" x14ac:dyDescent="0.2">
      <c r="A60" s="92">
        <v>51</v>
      </c>
      <c r="B60" s="86" t="s">
        <v>696</v>
      </c>
      <c r="C60" s="62"/>
      <c r="D60" s="84" t="s">
        <v>134</v>
      </c>
      <c r="E60" s="84" t="s">
        <v>135</v>
      </c>
      <c r="F60" s="87">
        <v>2018</v>
      </c>
      <c r="G60" s="88">
        <v>7995</v>
      </c>
      <c r="H60" s="82" t="s">
        <v>136</v>
      </c>
      <c r="I60" s="63"/>
      <c r="J60" s="294" t="s">
        <v>483</v>
      </c>
      <c r="K60" s="57"/>
      <c r="L60" s="57"/>
      <c r="M60" s="62"/>
      <c r="N60" s="63"/>
      <c r="O60" s="62"/>
      <c r="P60" s="62"/>
      <c r="Q60" s="62"/>
      <c r="R60" s="62"/>
      <c r="S60" s="62"/>
      <c r="T60" s="62"/>
      <c r="U60" s="62"/>
      <c r="V60" s="62"/>
      <c r="W60" s="62"/>
      <c r="X60" s="57"/>
      <c r="Y60" s="57"/>
    </row>
    <row r="61" spans="1:25" s="5" customFormat="1" ht="21.75" customHeight="1" x14ac:dyDescent="0.2">
      <c r="A61" s="306" t="s">
        <v>0</v>
      </c>
      <c r="B61" s="306" t="s">
        <v>0</v>
      </c>
      <c r="C61" s="306"/>
      <c r="D61" s="90"/>
      <c r="E61" s="91"/>
      <c r="F61" s="76"/>
      <c r="G61" s="214">
        <f>SUM(G10:G60)</f>
        <v>23417559.879999999</v>
      </c>
      <c r="H61" s="60"/>
      <c r="I61" s="60"/>
      <c r="J61" s="95"/>
      <c r="K61" s="58"/>
      <c r="L61" s="58"/>
      <c r="M61" s="92"/>
      <c r="N61" s="60"/>
      <c r="O61" s="92"/>
      <c r="P61" s="92"/>
      <c r="Q61" s="92"/>
      <c r="R61" s="92"/>
      <c r="S61" s="92"/>
      <c r="T61" s="92"/>
      <c r="U61" s="92"/>
      <c r="V61" s="92"/>
      <c r="W61" s="92"/>
      <c r="X61" s="58"/>
      <c r="Y61" s="58"/>
    </row>
    <row r="62" spans="1:25" ht="21.75" customHeight="1" x14ac:dyDescent="0.2">
      <c r="A62" s="305" t="s">
        <v>296</v>
      </c>
      <c r="B62" s="305"/>
      <c r="C62" s="305"/>
      <c r="D62" s="305"/>
      <c r="E62" s="305"/>
      <c r="F62" s="305"/>
      <c r="G62" s="305"/>
      <c r="H62" s="74"/>
      <c r="I62" s="110"/>
      <c r="J62" s="290"/>
      <c r="K62" s="166"/>
      <c r="L62" s="166"/>
      <c r="M62" s="275"/>
      <c r="N62" s="110"/>
      <c r="O62" s="275"/>
      <c r="P62" s="275"/>
      <c r="Q62" s="275"/>
      <c r="R62" s="275"/>
      <c r="S62" s="275"/>
      <c r="T62" s="275"/>
      <c r="U62" s="275"/>
      <c r="V62" s="276"/>
      <c r="W62" s="276"/>
      <c r="X62" s="166"/>
      <c r="Y62" s="166"/>
    </row>
    <row r="63" spans="1:25" ht="21.75" customHeight="1" x14ac:dyDescent="0.2">
      <c r="A63" s="305" t="s">
        <v>97</v>
      </c>
      <c r="B63" s="305"/>
      <c r="C63" s="305"/>
      <c r="D63" s="305"/>
      <c r="E63" s="305"/>
      <c r="F63" s="305"/>
      <c r="G63" s="305"/>
      <c r="H63" s="74"/>
      <c r="I63" s="110"/>
      <c r="J63" s="290"/>
      <c r="K63" s="166"/>
      <c r="L63" s="166"/>
      <c r="M63" s="275"/>
      <c r="N63" s="110"/>
      <c r="O63" s="275"/>
      <c r="P63" s="275"/>
      <c r="Q63" s="275"/>
      <c r="R63" s="275"/>
      <c r="S63" s="275"/>
      <c r="T63" s="275"/>
      <c r="U63" s="275"/>
      <c r="V63" s="276"/>
      <c r="W63" s="276"/>
      <c r="X63" s="166"/>
      <c r="Y63" s="166"/>
    </row>
    <row r="64" spans="1:25" s="5" customFormat="1" ht="76.5" x14ac:dyDescent="0.2">
      <c r="A64" s="92">
        <v>1</v>
      </c>
      <c r="B64" s="93" t="s">
        <v>482</v>
      </c>
      <c r="C64" s="62" t="s">
        <v>266</v>
      </c>
      <c r="D64" s="94" t="s">
        <v>134</v>
      </c>
      <c r="E64" s="94" t="s">
        <v>135</v>
      </c>
      <c r="F64" s="62" t="s">
        <v>267</v>
      </c>
      <c r="G64" s="266">
        <v>2468000</v>
      </c>
      <c r="H64" s="62" t="s">
        <v>330</v>
      </c>
      <c r="I64" s="76" t="s">
        <v>268</v>
      </c>
      <c r="J64" s="95" t="s">
        <v>150</v>
      </c>
      <c r="K64" s="288" t="s">
        <v>269</v>
      </c>
      <c r="L64" s="288" t="s">
        <v>270</v>
      </c>
      <c r="M64" s="288" t="s">
        <v>271</v>
      </c>
      <c r="N64" s="60"/>
      <c r="O64" s="92" t="s">
        <v>272</v>
      </c>
      <c r="P64" s="92" t="s">
        <v>273</v>
      </c>
      <c r="Q64" s="92" t="s">
        <v>273</v>
      </c>
      <c r="R64" s="92" t="s">
        <v>273</v>
      </c>
      <c r="S64" s="92" t="s">
        <v>274</v>
      </c>
      <c r="T64" s="92" t="s">
        <v>275</v>
      </c>
      <c r="U64" s="92">
        <v>485.63</v>
      </c>
      <c r="V64" s="92">
        <v>2</v>
      </c>
      <c r="W64" s="92" t="s">
        <v>135</v>
      </c>
      <c r="X64" s="58"/>
      <c r="Y64" s="92" t="s">
        <v>487</v>
      </c>
    </row>
    <row r="65" spans="1:25" s="5" customFormat="1" ht="21.75" customHeight="1" x14ac:dyDescent="0.2">
      <c r="A65" s="306" t="s">
        <v>0</v>
      </c>
      <c r="B65" s="306"/>
      <c r="C65" s="306"/>
      <c r="D65" s="90"/>
      <c r="E65" s="91"/>
      <c r="F65" s="76"/>
      <c r="G65" s="214">
        <f>G64</f>
        <v>2468000</v>
      </c>
      <c r="H65" s="60"/>
      <c r="I65" s="60"/>
      <c r="J65" s="95"/>
      <c r="K65" s="58"/>
      <c r="L65" s="58"/>
      <c r="M65" s="92"/>
      <c r="N65" s="60"/>
      <c r="O65" s="92"/>
      <c r="P65" s="92"/>
      <c r="Q65" s="92"/>
      <c r="R65" s="92"/>
      <c r="S65" s="92"/>
      <c r="T65" s="92"/>
      <c r="U65" s="92"/>
      <c r="V65" s="92"/>
      <c r="W65" s="92"/>
      <c r="X65" s="58"/>
      <c r="Y65" s="58"/>
    </row>
    <row r="66" spans="1:25" ht="21.75" customHeight="1" x14ac:dyDescent="0.2">
      <c r="A66" s="305" t="s">
        <v>129</v>
      </c>
      <c r="B66" s="305"/>
      <c r="C66" s="305"/>
      <c r="D66" s="305"/>
      <c r="E66" s="305"/>
      <c r="F66" s="305"/>
      <c r="G66" s="305"/>
      <c r="H66" s="74"/>
      <c r="I66" s="110"/>
      <c r="J66" s="290"/>
      <c r="K66" s="166"/>
      <c r="L66" s="166"/>
      <c r="M66" s="275"/>
      <c r="N66" s="110"/>
      <c r="O66" s="275"/>
      <c r="P66" s="275"/>
      <c r="Q66" s="275"/>
      <c r="R66" s="275"/>
      <c r="S66" s="275"/>
      <c r="T66" s="275"/>
      <c r="U66" s="275"/>
      <c r="V66" s="276"/>
      <c r="W66" s="276"/>
      <c r="X66" s="166"/>
      <c r="Y66" s="166"/>
    </row>
    <row r="67" spans="1:25" s="5" customFormat="1" ht="36.75" customHeight="1" x14ac:dyDescent="0.2">
      <c r="A67" s="92">
        <v>1</v>
      </c>
      <c r="B67" s="96" t="s">
        <v>297</v>
      </c>
      <c r="C67" s="97" t="s">
        <v>329</v>
      </c>
      <c r="D67" s="268"/>
      <c r="E67" s="269"/>
      <c r="F67" s="97">
        <v>1970</v>
      </c>
      <c r="G67" s="266">
        <v>812000</v>
      </c>
      <c r="H67" s="80" t="s">
        <v>330</v>
      </c>
      <c r="I67" s="60"/>
      <c r="J67" s="295" t="s">
        <v>331</v>
      </c>
      <c r="K67" s="1" t="s">
        <v>636</v>
      </c>
      <c r="L67" s="1" t="s">
        <v>637</v>
      </c>
      <c r="M67" s="1" t="s">
        <v>638</v>
      </c>
      <c r="N67" s="203"/>
      <c r="O67" s="1" t="s">
        <v>639</v>
      </c>
      <c r="P67" s="1" t="s">
        <v>275</v>
      </c>
      <c r="Q67" s="1" t="s">
        <v>639</v>
      </c>
      <c r="R67" s="1" t="s">
        <v>273</v>
      </c>
      <c r="S67" s="1" t="s">
        <v>616</v>
      </c>
      <c r="T67" s="1" t="s">
        <v>640</v>
      </c>
      <c r="U67" s="279">
        <v>368.6</v>
      </c>
      <c r="V67" s="279">
        <v>1</v>
      </c>
      <c r="W67" s="279" t="s">
        <v>135</v>
      </c>
      <c r="X67" s="200"/>
      <c r="Y67" s="58" t="s">
        <v>135</v>
      </c>
    </row>
    <row r="68" spans="1:25" s="5" customFormat="1" ht="24.75" customHeight="1" x14ac:dyDescent="0.2">
      <c r="A68" s="92">
        <v>2</v>
      </c>
      <c r="B68" s="96" t="s">
        <v>298</v>
      </c>
      <c r="C68" s="89"/>
      <c r="D68" s="97"/>
      <c r="E68" s="88"/>
      <c r="F68" s="97">
        <v>2002</v>
      </c>
      <c r="G68" s="88">
        <v>844566.33</v>
      </c>
      <c r="H68" s="80" t="s">
        <v>136</v>
      </c>
      <c r="I68" s="60"/>
      <c r="J68" s="95"/>
      <c r="K68" s="58"/>
      <c r="L68" s="58"/>
      <c r="M68" s="92"/>
      <c r="N68" s="60"/>
      <c r="O68" s="92"/>
      <c r="P68" s="92"/>
      <c r="Q68" s="92"/>
      <c r="R68" s="92"/>
      <c r="S68" s="92"/>
      <c r="T68" s="92"/>
      <c r="U68" s="92"/>
      <c r="V68" s="92"/>
      <c r="W68" s="92"/>
      <c r="X68" s="58"/>
      <c r="Y68" s="58"/>
    </row>
    <row r="69" spans="1:25" s="5" customFormat="1" ht="24.75" customHeight="1" x14ac:dyDescent="0.2">
      <c r="A69" s="92">
        <v>3</v>
      </c>
      <c r="B69" s="96" t="s">
        <v>299</v>
      </c>
      <c r="C69" s="89"/>
      <c r="D69" s="97"/>
      <c r="E69" s="88"/>
      <c r="F69" s="97">
        <v>2003</v>
      </c>
      <c r="G69" s="88">
        <v>375985.13</v>
      </c>
      <c r="H69" s="80" t="s">
        <v>136</v>
      </c>
      <c r="I69" s="60"/>
      <c r="J69" s="95"/>
      <c r="K69" s="58"/>
      <c r="L69" s="58"/>
      <c r="M69" s="92"/>
      <c r="N69" s="60"/>
      <c r="O69" s="92"/>
      <c r="P69" s="92"/>
      <c r="Q69" s="92"/>
      <c r="R69" s="92"/>
      <c r="S69" s="92"/>
      <c r="T69" s="92"/>
      <c r="U69" s="92"/>
      <c r="V69" s="92"/>
      <c r="W69" s="92"/>
      <c r="X69" s="58"/>
      <c r="Y69" s="58"/>
    </row>
    <row r="70" spans="1:25" s="5" customFormat="1" ht="24.75" customHeight="1" x14ac:dyDescent="0.2">
      <c r="A70" s="92">
        <v>4</v>
      </c>
      <c r="B70" s="96" t="s">
        <v>300</v>
      </c>
      <c r="C70" s="89"/>
      <c r="D70" s="97"/>
      <c r="E70" s="88"/>
      <c r="F70" s="97">
        <v>1991</v>
      </c>
      <c r="G70" s="88">
        <v>134668.09</v>
      </c>
      <c r="H70" s="80" t="s">
        <v>136</v>
      </c>
      <c r="I70" s="60"/>
      <c r="J70" s="95"/>
      <c r="K70" s="58"/>
      <c r="L70" s="58"/>
      <c r="M70" s="92"/>
      <c r="N70" s="60"/>
      <c r="O70" s="92"/>
      <c r="P70" s="92"/>
      <c r="Q70" s="92"/>
      <c r="R70" s="92"/>
      <c r="S70" s="92"/>
      <c r="T70" s="92"/>
      <c r="U70" s="92"/>
      <c r="V70" s="92"/>
      <c r="W70" s="92"/>
      <c r="X70" s="58"/>
      <c r="Y70" s="58"/>
    </row>
    <row r="71" spans="1:25" s="5" customFormat="1" ht="24.75" customHeight="1" x14ac:dyDescent="0.2">
      <c r="A71" s="92">
        <v>5</v>
      </c>
      <c r="B71" s="96" t="s">
        <v>301</v>
      </c>
      <c r="C71" s="89"/>
      <c r="D71" s="97"/>
      <c r="E71" s="88"/>
      <c r="F71" s="97">
        <v>1979</v>
      </c>
      <c r="G71" s="88">
        <v>417748.62</v>
      </c>
      <c r="H71" s="80" t="s">
        <v>136</v>
      </c>
      <c r="I71" s="60"/>
      <c r="J71" s="95"/>
      <c r="K71" s="58"/>
      <c r="L71" s="58"/>
      <c r="M71" s="92"/>
      <c r="N71" s="60"/>
      <c r="O71" s="92"/>
      <c r="P71" s="92"/>
      <c r="Q71" s="92"/>
      <c r="R71" s="92"/>
      <c r="S71" s="92"/>
      <c r="T71" s="92"/>
      <c r="U71" s="92"/>
      <c r="V71" s="92"/>
      <c r="W71" s="92"/>
      <c r="X71" s="58"/>
      <c r="Y71" s="58"/>
    </row>
    <row r="72" spans="1:25" s="5" customFormat="1" ht="24.75" customHeight="1" x14ac:dyDescent="0.2">
      <c r="A72" s="92">
        <v>6</v>
      </c>
      <c r="B72" s="96" t="s">
        <v>302</v>
      </c>
      <c r="C72" s="89"/>
      <c r="D72" s="97"/>
      <c r="E72" s="88"/>
      <c r="F72" s="97">
        <v>1978</v>
      </c>
      <c r="G72" s="88">
        <v>180663.44</v>
      </c>
      <c r="H72" s="80" t="s">
        <v>136</v>
      </c>
      <c r="I72" s="60"/>
      <c r="J72" s="95"/>
      <c r="K72" s="58"/>
      <c r="L72" s="58"/>
      <c r="M72" s="92"/>
      <c r="N72" s="60"/>
      <c r="O72" s="92"/>
      <c r="P72" s="92"/>
      <c r="Q72" s="92"/>
      <c r="R72" s="92"/>
      <c r="S72" s="92"/>
      <c r="T72" s="92"/>
      <c r="U72" s="92"/>
      <c r="V72" s="92"/>
      <c r="W72" s="92"/>
      <c r="X72" s="58"/>
      <c r="Y72" s="58"/>
    </row>
    <row r="73" spans="1:25" s="5" customFormat="1" ht="24.75" customHeight="1" x14ac:dyDescent="0.2">
      <c r="A73" s="92">
        <v>7</v>
      </c>
      <c r="B73" s="96" t="s">
        <v>303</v>
      </c>
      <c r="C73" s="89"/>
      <c r="D73" s="97"/>
      <c r="E73" s="88"/>
      <c r="F73" s="97">
        <v>1992</v>
      </c>
      <c r="G73" s="88">
        <v>46824.03</v>
      </c>
      <c r="H73" s="80" t="s">
        <v>136</v>
      </c>
      <c r="I73" s="60"/>
      <c r="J73" s="95"/>
      <c r="K73" s="58"/>
      <c r="L73" s="58"/>
      <c r="M73" s="92"/>
      <c r="N73" s="60"/>
      <c r="O73" s="92"/>
      <c r="P73" s="92"/>
      <c r="Q73" s="92"/>
      <c r="R73" s="92"/>
      <c r="S73" s="92"/>
      <c r="T73" s="92"/>
      <c r="U73" s="92"/>
      <c r="V73" s="92"/>
      <c r="W73" s="92"/>
      <c r="X73" s="58"/>
      <c r="Y73" s="58"/>
    </row>
    <row r="74" spans="1:25" s="5" customFormat="1" ht="24.75" customHeight="1" x14ac:dyDescent="0.2">
      <c r="A74" s="92">
        <v>8</v>
      </c>
      <c r="B74" s="96" t="s">
        <v>304</v>
      </c>
      <c r="C74" s="89"/>
      <c r="D74" s="97"/>
      <c r="E74" s="88"/>
      <c r="F74" s="97">
        <v>1993</v>
      </c>
      <c r="G74" s="88">
        <v>363123.81</v>
      </c>
      <c r="H74" s="80" t="s">
        <v>136</v>
      </c>
      <c r="I74" s="60"/>
      <c r="J74" s="95"/>
      <c r="K74" s="58"/>
      <c r="L74" s="58"/>
      <c r="M74" s="92"/>
      <c r="N74" s="60"/>
      <c r="O74" s="92"/>
      <c r="P74" s="92"/>
      <c r="Q74" s="92"/>
      <c r="R74" s="92"/>
      <c r="S74" s="92"/>
      <c r="T74" s="92"/>
      <c r="U74" s="92"/>
      <c r="V74" s="92"/>
      <c r="W74" s="92"/>
      <c r="X74" s="58"/>
      <c r="Y74" s="58"/>
    </row>
    <row r="75" spans="1:25" s="5" customFormat="1" ht="24.75" customHeight="1" x14ac:dyDescent="0.2">
      <c r="A75" s="92">
        <v>9</v>
      </c>
      <c r="B75" s="96" t="s">
        <v>305</v>
      </c>
      <c r="C75" s="89"/>
      <c r="D75" s="97"/>
      <c r="E75" s="88"/>
      <c r="F75" s="97">
        <v>1994</v>
      </c>
      <c r="G75" s="88">
        <v>415713.52</v>
      </c>
      <c r="H75" s="80" t="s">
        <v>136</v>
      </c>
      <c r="I75" s="60"/>
      <c r="J75" s="95"/>
      <c r="K75" s="58"/>
      <c r="L75" s="58"/>
      <c r="M75" s="92"/>
      <c r="N75" s="60"/>
      <c r="O75" s="92"/>
      <c r="P75" s="92"/>
      <c r="Q75" s="92"/>
      <c r="R75" s="92"/>
      <c r="S75" s="92"/>
      <c r="T75" s="92"/>
      <c r="U75" s="92"/>
      <c r="V75" s="92"/>
      <c r="W75" s="92"/>
      <c r="X75" s="58"/>
      <c r="Y75" s="58"/>
    </row>
    <row r="76" spans="1:25" s="5" customFormat="1" ht="24.75" customHeight="1" x14ac:dyDescent="0.2">
      <c r="A76" s="92">
        <v>10</v>
      </c>
      <c r="B76" s="96" t="s">
        <v>306</v>
      </c>
      <c r="C76" s="89"/>
      <c r="D76" s="97"/>
      <c r="E76" s="88"/>
      <c r="F76" s="97">
        <v>1995</v>
      </c>
      <c r="G76" s="88">
        <v>422988.89</v>
      </c>
      <c r="H76" s="80" t="s">
        <v>136</v>
      </c>
      <c r="I76" s="60"/>
      <c r="J76" s="95"/>
      <c r="K76" s="58"/>
      <c r="L76" s="58"/>
      <c r="M76" s="92"/>
      <c r="N76" s="60"/>
      <c r="O76" s="92"/>
      <c r="P76" s="92"/>
      <c r="Q76" s="92"/>
      <c r="R76" s="92"/>
      <c r="S76" s="92"/>
      <c r="T76" s="92"/>
      <c r="U76" s="92"/>
      <c r="V76" s="92"/>
      <c r="W76" s="92"/>
      <c r="X76" s="58"/>
      <c r="Y76" s="58"/>
    </row>
    <row r="77" spans="1:25" s="5" customFormat="1" ht="24.75" customHeight="1" x14ac:dyDescent="0.2">
      <c r="A77" s="92">
        <v>11</v>
      </c>
      <c r="B77" s="96" t="s">
        <v>307</v>
      </c>
      <c r="C77" s="89"/>
      <c r="D77" s="97"/>
      <c r="E77" s="88"/>
      <c r="F77" s="97">
        <v>1995</v>
      </c>
      <c r="G77" s="88">
        <v>113815.75</v>
      </c>
      <c r="H77" s="80" t="s">
        <v>136</v>
      </c>
      <c r="I77" s="60"/>
      <c r="J77" s="95"/>
      <c r="K77" s="58"/>
      <c r="L77" s="58"/>
      <c r="M77" s="92"/>
      <c r="N77" s="60"/>
      <c r="O77" s="92"/>
      <c r="P77" s="92"/>
      <c r="Q77" s="92"/>
      <c r="R77" s="92"/>
      <c r="S77" s="92"/>
      <c r="T77" s="92"/>
      <c r="U77" s="92"/>
      <c r="V77" s="92"/>
      <c r="W77" s="92"/>
      <c r="X77" s="58"/>
      <c r="Y77" s="58"/>
    </row>
    <row r="78" spans="1:25" s="5" customFormat="1" ht="24.75" customHeight="1" x14ac:dyDescent="0.2">
      <c r="A78" s="92">
        <v>12</v>
      </c>
      <c r="B78" s="96" t="s">
        <v>308</v>
      </c>
      <c r="C78" s="89"/>
      <c r="D78" s="97"/>
      <c r="E78" s="88"/>
      <c r="F78" s="97">
        <v>1996</v>
      </c>
      <c r="G78" s="88">
        <v>33411.29</v>
      </c>
      <c r="H78" s="80" t="s">
        <v>136</v>
      </c>
      <c r="I78" s="60"/>
      <c r="J78" s="95"/>
      <c r="K78" s="58"/>
      <c r="L78" s="58"/>
      <c r="M78" s="92"/>
      <c r="N78" s="60"/>
      <c r="O78" s="92"/>
      <c r="P78" s="92"/>
      <c r="Q78" s="92"/>
      <c r="R78" s="92"/>
      <c r="S78" s="92"/>
      <c r="T78" s="92"/>
      <c r="U78" s="92"/>
      <c r="V78" s="92"/>
      <c r="W78" s="92"/>
      <c r="X78" s="58"/>
      <c r="Y78" s="58"/>
    </row>
    <row r="79" spans="1:25" s="5" customFormat="1" ht="24.75" customHeight="1" x14ac:dyDescent="0.2">
      <c r="A79" s="92">
        <v>13</v>
      </c>
      <c r="B79" s="96" t="s">
        <v>309</v>
      </c>
      <c r="C79" s="89"/>
      <c r="D79" s="97"/>
      <c r="E79" s="88"/>
      <c r="F79" s="97">
        <v>1997</v>
      </c>
      <c r="G79" s="88">
        <v>66094.5</v>
      </c>
      <c r="H79" s="80" t="s">
        <v>136</v>
      </c>
      <c r="I79" s="60"/>
      <c r="J79" s="95"/>
      <c r="K79" s="58"/>
      <c r="L79" s="58"/>
      <c r="M79" s="92"/>
      <c r="N79" s="60"/>
      <c r="O79" s="92"/>
      <c r="P79" s="92"/>
      <c r="Q79" s="92"/>
      <c r="R79" s="92"/>
      <c r="S79" s="92"/>
      <c r="T79" s="92"/>
      <c r="U79" s="92"/>
      <c r="V79" s="92"/>
      <c r="W79" s="92"/>
      <c r="X79" s="58"/>
      <c r="Y79" s="58"/>
    </row>
    <row r="80" spans="1:25" s="5" customFormat="1" ht="24.75" customHeight="1" x14ac:dyDescent="0.2">
      <c r="A80" s="92">
        <v>14</v>
      </c>
      <c r="B80" s="96" t="s">
        <v>310</v>
      </c>
      <c r="C80" s="89"/>
      <c r="D80" s="97"/>
      <c r="E80" s="88"/>
      <c r="F80" s="97">
        <v>1997</v>
      </c>
      <c r="G80" s="88">
        <v>67387.92</v>
      </c>
      <c r="H80" s="80" t="s">
        <v>136</v>
      </c>
      <c r="I80" s="60"/>
      <c r="J80" s="95"/>
      <c r="K80" s="58"/>
      <c r="L80" s="58"/>
      <c r="M80" s="92"/>
      <c r="N80" s="60"/>
      <c r="O80" s="92"/>
      <c r="P80" s="92"/>
      <c r="Q80" s="92"/>
      <c r="R80" s="92"/>
      <c r="S80" s="92"/>
      <c r="T80" s="92"/>
      <c r="U80" s="92"/>
      <c r="V80" s="92"/>
      <c r="W80" s="92"/>
      <c r="X80" s="58"/>
      <c r="Y80" s="58"/>
    </row>
    <row r="81" spans="1:25" s="5" customFormat="1" ht="24.75" customHeight="1" x14ac:dyDescent="0.2">
      <c r="A81" s="92">
        <v>15</v>
      </c>
      <c r="B81" s="96" t="s">
        <v>311</v>
      </c>
      <c r="C81" s="89"/>
      <c r="D81" s="97"/>
      <c r="E81" s="88"/>
      <c r="F81" s="97">
        <v>1997</v>
      </c>
      <c r="G81" s="88">
        <v>1578901.81</v>
      </c>
      <c r="H81" s="80" t="s">
        <v>136</v>
      </c>
      <c r="I81" s="60"/>
      <c r="J81" s="95"/>
      <c r="K81" s="58"/>
      <c r="L81" s="58"/>
      <c r="M81" s="92"/>
      <c r="N81" s="60"/>
      <c r="O81" s="92"/>
      <c r="P81" s="92"/>
      <c r="Q81" s="92"/>
      <c r="R81" s="92"/>
      <c r="S81" s="92"/>
      <c r="T81" s="92"/>
      <c r="U81" s="92"/>
      <c r="V81" s="92"/>
      <c r="W81" s="92"/>
      <c r="X81" s="58"/>
      <c r="Y81" s="58"/>
    </row>
    <row r="82" spans="1:25" s="5" customFormat="1" ht="24.75" customHeight="1" x14ac:dyDescent="0.2">
      <c r="A82" s="92">
        <v>16</v>
      </c>
      <c r="B82" s="96" t="s">
        <v>312</v>
      </c>
      <c r="C82" s="89"/>
      <c r="D82" s="97"/>
      <c r="E82" s="88"/>
      <c r="F82" s="97">
        <v>1998</v>
      </c>
      <c r="G82" s="88">
        <v>15350.68</v>
      </c>
      <c r="H82" s="80" t="s">
        <v>136</v>
      </c>
      <c r="I82" s="60"/>
      <c r="J82" s="95"/>
      <c r="K82" s="58"/>
      <c r="L82" s="58"/>
      <c r="M82" s="92"/>
      <c r="N82" s="60"/>
      <c r="O82" s="92"/>
      <c r="P82" s="92"/>
      <c r="Q82" s="92"/>
      <c r="R82" s="92"/>
      <c r="S82" s="92"/>
      <c r="T82" s="92"/>
      <c r="U82" s="92"/>
      <c r="V82" s="92"/>
      <c r="W82" s="92"/>
      <c r="X82" s="58"/>
      <c r="Y82" s="58"/>
    </row>
    <row r="83" spans="1:25" s="5" customFormat="1" ht="24.75" customHeight="1" x14ac:dyDescent="0.2">
      <c r="A83" s="92">
        <v>17</v>
      </c>
      <c r="B83" s="96" t="s">
        <v>313</v>
      </c>
      <c r="C83" s="89"/>
      <c r="D83" s="97"/>
      <c r="E83" s="88"/>
      <c r="F83" s="97">
        <v>1998</v>
      </c>
      <c r="G83" s="88">
        <v>1397140.45</v>
      </c>
      <c r="H83" s="80" t="s">
        <v>136</v>
      </c>
      <c r="I83" s="60"/>
      <c r="J83" s="95"/>
      <c r="K83" s="58"/>
      <c r="L83" s="58"/>
      <c r="M83" s="92"/>
      <c r="N83" s="60"/>
      <c r="O83" s="92"/>
      <c r="P83" s="92"/>
      <c r="Q83" s="92"/>
      <c r="R83" s="92"/>
      <c r="S83" s="92"/>
      <c r="T83" s="92"/>
      <c r="U83" s="92"/>
      <c r="V83" s="92"/>
      <c r="W83" s="92"/>
      <c r="X83" s="58"/>
      <c r="Y83" s="58"/>
    </row>
    <row r="84" spans="1:25" s="5" customFormat="1" ht="24.75" customHeight="1" x14ac:dyDescent="0.2">
      <c r="A84" s="92">
        <v>18</v>
      </c>
      <c r="B84" s="96" t="s">
        <v>314</v>
      </c>
      <c r="C84" s="89"/>
      <c r="D84" s="97"/>
      <c r="E84" s="88"/>
      <c r="F84" s="97">
        <v>2004</v>
      </c>
      <c r="G84" s="88">
        <v>65057.56</v>
      </c>
      <c r="H84" s="80" t="s">
        <v>136</v>
      </c>
      <c r="I84" s="60"/>
      <c r="J84" s="95"/>
      <c r="K84" s="58"/>
      <c r="L84" s="58"/>
      <c r="M84" s="92"/>
      <c r="N84" s="60"/>
      <c r="O84" s="92"/>
      <c r="P84" s="92"/>
      <c r="Q84" s="92"/>
      <c r="R84" s="92"/>
      <c r="S84" s="92"/>
      <c r="T84" s="92"/>
      <c r="U84" s="92"/>
      <c r="V84" s="92"/>
      <c r="W84" s="92"/>
      <c r="X84" s="58"/>
      <c r="Y84" s="58"/>
    </row>
    <row r="85" spans="1:25" s="5" customFormat="1" ht="24.75" customHeight="1" x14ac:dyDescent="0.2">
      <c r="A85" s="92">
        <v>19</v>
      </c>
      <c r="B85" s="96" t="s">
        <v>315</v>
      </c>
      <c r="C85" s="89"/>
      <c r="D85" s="97"/>
      <c r="E85" s="88"/>
      <c r="F85" s="97">
        <v>2000</v>
      </c>
      <c r="G85" s="88">
        <v>2805832.48</v>
      </c>
      <c r="H85" s="80" t="s">
        <v>136</v>
      </c>
      <c r="I85" s="60"/>
      <c r="J85" s="95"/>
      <c r="K85" s="58"/>
      <c r="L85" s="58"/>
      <c r="M85" s="92"/>
      <c r="N85" s="60"/>
      <c r="O85" s="92"/>
      <c r="P85" s="92"/>
      <c r="Q85" s="92"/>
      <c r="R85" s="92"/>
      <c r="S85" s="92"/>
      <c r="T85" s="92"/>
      <c r="U85" s="92"/>
      <c r="V85" s="92"/>
      <c r="W85" s="92"/>
      <c r="X85" s="58"/>
      <c r="Y85" s="58"/>
    </row>
    <row r="86" spans="1:25" s="5" customFormat="1" ht="24.75" customHeight="1" x14ac:dyDescent="0.2">
      <c r="A86" s="92">
        <v>20</v>
      </c>
      <c r="B86" s="96" t="s">
        <v>316</v>
      </c>
      <c r="C86" s="89"/>
      <c r="D86" s="97"/>
      <c r="E86" s="88"/>
      <c r="F86" s="97">
        <v>2004</v>
      </c>
      <c r="G86" s="88">
        <v>102558.31</v>
      </c>
      <c r="H86" s="80" t="s">
        <v>136</v>
      </c>
      <c r="I86" s="60"/>
      <c r="J86" s="95"/>
      <c r="K86" s="58"/>
      <c r="L86" s="58"/>
      <c r="M86" s="92"/>
      <c r="N86" s="60"/>
      <c r="O86" s="92"/>
      <c r="P86" s="92"/>
      <c r="Q86" s="92"/>
      <c r="R86" s="92"/>
      <c r="S86" s="92"/>
      <c r="T86" s="92"/>
      <c r="U86" s="92"/>
      <c r="V86" s="92"/>
      <c r="W86" s="92"/>
      <c r="X86" s="58"/>
      <c r="Y86" s="58"/>
    </row>
    <row r="87" spans="1:25" s="5" customFormat="1" ht="24.75" customHeight="1" x14ac:dyDescent="0.2">
      <c r="A87" s="92">
        <v>21</v>
      </c>
      <c r="B87" s="96" t="s">
        <v>317</v>
      </c>
      <c r="C87" s="89"/>
      <c r="D87" s="97"/>
      <c r="E87" s="88"/>
      <c r="F87" s="97">
        <v>2006</v>
      </c>
      <c r="G87" s="88">
        <v>272918.21999999997</v>
      </c>
      <c r="H87" s="80" t="s">
        <v>136</v>
      </c>
      <c r="I87" s="60"/>
      <c r="J87" s="95"/>
      <c r="K87" s="58"/>
      <c r="L87" s="58"/>
      <c r="M87" s="92"/>
      <c r="N87" s="60"/>
      <c r="O87" s="92"/>
      <c r="P87" s="92"/>
      <c r="Q87" s="92"/>
      <c r="R87" s="92"/>
      <c r="S87" s="92"/>
      <c r="T87" s="92"/>
      <c r="U87" s="92"/>
      <c r="V87" s="92"/>
      <c r="W87" s="92"/>
      <c r="X87" s="58"/>
      <c r="Y87" s="58"/>
    </row>
    <row r="88" spans="1:25" s="5" customFormat="1" ht="24.75" customHeight="1" x14ac:dyDescent="0.2">
      <c r="A88" s="92">
        <v>22</v>
      </c>
      <c r="B88" s="96" t="s">
        <v>318</v>
      </c>
      <c r="C88" s="89"/>
      <c r="D88" s="97"/>
      <c r="E88" s="88"/>
      <c r="F88" s="97">
        <v>2009</v>
      </c>
      <c r="G88" s="88">
        <v>91463.42</v>
      </c>
      <c r="H88" s="80" t="s">
        <v>136</v>
      </c>
      <c r="I88" s="60"/>
      <c r="J88" s="95"/>
      <c r="K88" s="58"/>
      <c r="L88" s="58"/>
      <c r="M88" s="92"/>
      <c r="N88" s="60"/>
      <c r="O88" s="92"/>
      <c r="P88" s="92"/>
      <c r="Q88" s="92"/>
      <c r="R88" s="92"/>
      <c r="S88" s="92"/>
      <c r="T88" s="92"/>
      <c r="U88" s="92"/>
      <c r="V88" s="92"/>
      <c r="W88" s="92"/>
      <c r="X88" s="58"/>
      <c r="Y88" s="58"/>
    </row>
    <row r="89" spans="1:25" s="5" customFormat="1" ht="24.75" customHeight="1" x14ac:dyDescent="0.2">
      <c r="A89" s="92">
        <v>23</v>
      </c>
      <c r="B89" s="96" t="s">
        <v>319</v>
      </c>
      <c r="C89" s="89"/>
      <c r="D89" s="97"/>
      <c r="E89" s="88"/>
      <c r="F89" s="97">
        <v>2012</v>
      </c>
      <c r="G89" s="88">
        <v>2744567</v>
      </c>
      <c r="H89" s="80" t="s">
        <v>136</v>
      </c>
      <c r="I89" s="60"/>
      <c r="J89" s="95"/>
      <c r="K89" s="58"/>
      <c r="L89" s="58"/>
      <c r="M89" s="92"/>
      <c r="N89" s="60"/>
      <c r="O89" s="92"/>
      <c r="P89" s="92"/>
      <c r="Q89" s="92"/>
      <c r="R89" s="92"/>
      <c r="S89" s="92"/>
      <c r="T89" s="92"/>
      <c r="U89" s="92"/>
      <c r="V89" s="92"/>
      <c r="W89" s="92"/>
      <c r="X89" s="58"/>
      <c r="Y89" s="58"/>
    </row>
    <row r="90" spans="1:25" s="5" customFormat="1" ht="24.75" customHeight="1" x14ac:dyDescent="0.2">
      <c r="A90" s="92">
        <v>24</v>
      </c>
      <c r="B90" s="96" t="s">
        <v>320</v>
      </c>
      <c r="C90" s="89"/>
      <c r="D90" s="97"/>
      <c r="E90" s="88"/>
      <c r="F90" s="97">
        <v>2015</v>
      </c>
      <c r="G90" s="88">
        <v>313802.08</v>
      </c>
      <c r="H90" s="80" t="s">
        <v>136</v>
      </c>
      <c r="I90" s="60"/>
      <c r="J90" s="95"/>
      <c r="K90" s="58"/>
      <c r="L90" s="58"/>
      <c r="M90" s="92"/>
      <c r="N90" s="60"/>
      <c r="O90" s="92"/>
      <c r="P90" s="92"/>
      <c r="Q90" s="92"/>
      <c r="R90" s="92"/>
      <c r="S90" s="92"/>
      <c r="T90" s="92"/>
      <c r="U90" s="92"/>
      <c r="V90" s="92"/>
      <c r="W90" s="92"/>
      <c r="X90" s="58"/>
      <c r="Y90" s="58"/>
    </row>
    <row r="91" spans="1:25" s="5" customFormat="1" ht="24.75" customHeight="1" x14ac:dyDescent="0.2">
      <c r="A91" s="92">
        <v>25</v>
      </c>
      <c r="B91" s="96" t="s">
        <v>321</v>
      </c>
      <c r="C91" s="89"/>
      <c r="D91" s="97"/>
      <c r="E91" s="88"/>
      <c r="F91" s="97">
        <v>2015</v>
      </c>
      <c r="G91" s="88">
        <v>15689.19</v>
      </c>
      <c r="H91" s="80" t="s">
        <v>136</v>
      </c>
      <c r="I91" s="60"/>
      <c r="J91" s="95"/>
      <c r="K91" s="58"/>
      <c r="L91" s="58"/>
      <c r="M91" s="92"/>
      <c r="N91" s="60"/>
      <c r="O91" s="92"/>
      <c r="P91" s="92"/>
      <c r="Q91" s="92"/>
      <c r="R91" s="92"/>
      <c r="S91" s="92"/>
      <c r="T91" s="92"/>
      <c r="U91" s="92"/>
      <c r="V91" s="92"/>
      <c r="W91" s="92"/>
      <c r="X91" s="58"/>
      <c r="Y91" s="58"/>
    </row>
    <row r="92" spans="1:25" s="5" customFormat="1" ht="24.75" customHeight="1" x14ac:dyDescent="0.2">
      <c r="A92" s="92">
        <v>26</v>
      </c>
      <c r="B92" s="96" t="s">
        <v>322</v>
      </c>
      <c r="C92" s="89"/>
      <c r="D92" s="97"/>
      <c r="E92" s="88"/>
      <c r="F92" s="97">
        <v>2015</v>
      </c>
      <c r="G92" s="88">
        <v>32520.32</v>
      </c>
      <c r="H92" s="80" t="s">
        <v>136</v>
      </c>
      <c r="I92" s="60"/>
      <c r="J92" s="95"/>
      <c r="K92" s="58"/>
      <c r="L92" s="58"/>
      <c r="M92" s="92"/>
      <c r="N92" s="60"/>
      <c r="O92" s="92"/>
      <c r="P92" s="92"/>
      <c r="Q92" s="92"/>
      <c r="R92" s="92"/>
      <c r="S92" s="92"/>
      <c r="T92" s="92"/>
      <c r="U92" s="92"/>
      <c r="V92" s="92"/>
      <c r="W92" s="92"/>
      <c r="X92" s="58"/>
      <c r="Y92" s="58"/>
    </row>
    <row r="93" spans="1:25" s="5" customFormat="1" ht="24.75" customHeight="1" x14ac:dyDescent="0.2">
      <c r="A93" s="92">
        <v>27</v>
      </c>
      <c r="B93" s="96" t="s">
        <v>323</v>
      </c>
      <c r="C93" s="89"/>
      <c r="D93" s="97"/>
      <c r="E93" s="88"/>
      <c r="F93" s="97">
        <v>2016</v>
      </c>
      <c r="G93" s="88">
        <v>69943</v>
      </c>
      <c r="H93" s="80" t="s">
        <v>136</v>
      </c>
      <c r="I93" s="60"/>
      <c r="J93" s="95"/>
      <c r="K93" s="58"/>
      <c r="L93" s="58"/>
      <c r="M93" s="92"/>
      <c r="N93" s="60"/>
      <c r="O93" s="92"/>
      <c r="P93" s="92"/>
      <c r="Q93" s="92"/>
      <c r="R93" s="92"/>
      <c r="S93" s="92"/>
      <c r="T93" s="92"/>
      <c r="U93" s="92"/>
      <c r="V93" s="92"/>
      <c r="W93" s="92"/>
      <c r="X93" s="58"/>
      <c r="Y93" s="58"/>
    </row>
    <row r="94" spans="1:25" s="5" customFormat="1" ht="24.75" customHeight="1" x14ac:dyDescent="0.2">
      <c r="A94" s="92">
        <v>28</v>
      </c>
      <c r="B94" s="96" t="s">
        <v>324</v>
      </c>
      <c r="C94" s="89"/>
      <c r="D94" s="97"/>
      <c r="E94" s="88"/>
      <c r="F94" s="97">
        <v>2016</v>
      </c>
      <c r="G94" s="88">
        <v>32477.08</v>
      </c>
      <c r="H94" s="80" t="s">
        <v>136</v>
      </c>
      <c r="I94" s="60"/>
      <c r="J94" s="95"/>
      <c r="K94" s="58"/>
      <c r="L94" s="58"/>
      <c r="M94" s="92"/>
      <c r="N94" s="60"/>
      <c r="O94" s="92"/>
      <c r="P94" s="92"/>
      <c r="Q94" s="92"/>
      <c r="R94" s="92"/>
      <c r="S94" s="92"/>
      <c r="T94" s="92"/>
      <c r="U94" s="92"/>
      <c r="V94" s="92"/>
      <c r="W94" s="92"/>
      <c r="X94" s="58"/>
      <c r="Y94" s="58"/>
    </row>
    <row r="95" spans="1:25" s="5" customFormat="1" ht="24.75" customHeight="1" x14ac:dyDescent="0.2">
      <c r="A95" s="92">
        <v>29</v>
      </c>
      <c r="B95" s="96" t="s">
        <v>325</v>
      </c>
      <c r="C95" s="89"/>
      <c r="D95" s="97"/>
      <c r="E95" s="88"/>
      <c r="F95" s="97">
        <v>2018</v>
      </c>
      <c r="G95" s="88">
        <v>764529.63</v>
      </c>
      <c r="H95" s="80" t="s">
        <v>136</v>
      </c>
      <c r="I95" s="60"/>
      <c r="J95" s="95" t="s">
        <v>485</v>
      </c>
      <c r="K95" s="58"/>
      <c r="L95" s="58"/>
      <c r="M95" s="92"/>
      <c r="N95" s="60"/>
      <c r="O95" s="92"/>
      <c r="P95" s="92"/>
      <c r="Q95" s="92"/>
      <c r="R95" s="92"/>
      <c r="S95" s="92"/>
      <c r="T95" s="92"/>
      <c r="U95" s="92"/>
      <c r="V95" s="92"/>
      <c r="W95" s="92"/>
      <c r="X95" s="58"/>
      <c r="Y95" s="58"/>
    </row>
    <row r="96" spans="1:25" s="5" customFormat="1" ht="24.75" customHeight="1" x14ac:dyDescent="0.2">
      <c r="A96" s="92">
        <v>30</v>
      </c>
      <c r="B96" s="96" t="s">
        <v>326</v>
      </c>
      <c r="C96" s="89"/>
      <c r="D96" s="97"/>
      <c r="E96" s="88"/>
      <c r="F96" s="97">
        <v>2018</v>
      </c>
      <c r="G96" s="88">
        <v>108000</v>
      </c>
      <c r="H96" s="80" t="s">
        <v>136</v>
      </c>
      <c r="I96" s="60"/>
      <c r="J96" s="95" t="s">
        <v>484</v>
      </c>
      <c r="K96" s="58"/>
      <c r="L96" s="58"/>
      <c r="M96" s="92"/>
      <c r="N96" s="60"/>
      <c r="O96" s="92"/>
      <c r="P96" s="92"/>
      <c r="Q96" s="92"/>
      <c r="R96" s="92"/>
      <c r="S96" s="92"/>
      <c r="T96" s="92"/>
      <c r="U96" s="92"/>
      <c r="V96" s="92"/>
      <c r="W96" s="92"/>
      <c r="X96" s="58"/>
      <c r="Y96" s="58"/>
    </row>
    <row r="97" spans="1:25" s="5" customFormat="1" ht="24.75" customHeight="1" x14ac:dyDescent="0.2">
      <c r="A97" s="92">
        <v>31</v>
      </c>
      <c r="B97" s="96" t="s">
        <v>327</v>
      </c>
      <c r="C97" s="89"/>
      <c r="D97" s="97"/>
      <c r="E97" s="88"/>
      <c r="F97" s="97">
        <v>2018</v>
      </c>
      <c r="G97" s="88">
        <v>106100</v>
      </c>
      <c r="H97" s="80" t="s">
        <v>136</v>
      </c>
      <c r="I97" s="60"/>
      <c r="J97" s="95" t="s">
        <v>483</v>
      </c>
      <c r="K97" s="58"/>
      <c r="L97" s="58"/>
      <c r="M97" s="92"/>
      <c r="N97" s="60"/>
      <c r="O97" s="92"/>
      <c r="P97" s="92"/>
      <c r="Q97" s="92"/>
      <c r="R97" s="92"/>
      <c r="S97" s="92"/>
      <c r="T97" s="92"/>
      <c r="U97" s="92"/>
      <c r="V97" s="92"/>
      <c r="W97" s="92"/>
      <c r="X97" s="58"/>
      <c r="Y97" s="58"/>
    </row>
    <row r="98" spans="1:25" s="5" customFormat="1" ht="24.75" customHeight="1" x14ac:dyDescent="0.2">
      <c r="A98" s="92">
        <v>32</v>
      </c>
      <c r="B98" s="96" t="s">
        <v>328</v>
      </c>
      <c r="C98" s="89"/>
      <c r="D98" s="97"/>
      <c r="E98" s="88"/>
      <c r="F98" s="97">
        <v>2019</v>
      </c>
      <c r="G98" s="88">
        <v>92264.06</v>
      </c>
      <c r="H98" s="80" t="s">
        <v>136</v>
      </c>
      <c r="I98" s="60"/>
      <c r="J98" s="95"/>
      <c r="K98" s="58"/>
      <c r="L98" s="58"/>
      <c r="M98" s="92"/>
      <c r="N98" s="60"/>
      <c r="O98" s="92"/>
      <c r="P98" s="92"/>
      <c r="Q98" s="92"/>
      <c r="R98" s="92"/>
      <c r="S98" s="92"/>
      <c r="T98" s="92"/>
      <c r="U98" s="92"/>
      <c r="V98" s="92"/>
      <c r="W98" s="92"/>
      <c r="X98" s="58"/>
      <c r="Y98" s="58"/>
    </row>
    <row r="99" spans="1:25" s="5" customFormat="1" ht="24.75" customHeight="1" x14ac:dyDescent="0.2">
      <c r="A99" s="92">
        <v>33</v>
      </c>
      <c r="B99" s="96" t="s">
        <v>327</v>
      </c>
      <c r="C99" s="89"/>
      <c r="D99" s="97"/>
      <c r="E99" s="88"/>
      <c r="F99" s="97">
        <v>2020</v>
      </c>
      <c r="G99" s="88">
        <v>29792.81</v>
      </c>
      <c r="H99" s="80" t="s">
        <v>136</v>
      </c>
      <c r="I99" s="60"/>
      <c r="J99" s="95" t="s">
        <v>483</v>
      </c>
      <c r="K99" s="58"/>
      <c r="L99" s="58"/>
      <c r="M99" s="92"/>
      <c r="N99" s="60"/>
      <c r="O99" s="92"/>
      <c r="P99" s="92"/>
      <c r="Q99" s="92"/>
      <c r="R99" s="92"/>
      <c r="S99" s="92"/>
      <c r="T99" s="92"/>
      <c r="U99" s="92"/>
      <c r="V99" s="92"/>
      <c r="W99" s="92"/>
      <c r="X99" s="58"/>
      <c r="Y99" s="58"/>
    </row>
    <row r="100" spans="1:25" s="11" customFormat="1" ht="24.75" customHeight="1" x14ac:dyDescent="0.2">
      <c r="A100" s="92"/>
      <c r="B100" s="306" t="s">
        <v>0</v>
      </c>
      <c r="C100" s="306"/>
      <c r="D100" s="90"/>
      <c r="E100" s="94"/>
      <c r="F100" s="60"/>
      <c r="G100" s="214">
        <f>SUM(G67:G99)</f>
        <v>14933899.420000004</v>
      </c>
      <c r="H100" s="215"/>
      <c r="I100" s="60"/>
      <c r="J100" s="95"/>
      <c r="K100" s="58"/>
      <c r="L100" s="58"/>
      <c r="M100" s="92"/>
      <c r="N100" s="60"/>
      <c r="O100" s="92"/>
      <c r="P100" s="92"/>
      <c r="Q100" s="92"/>
      <c r="R100" s="92"/>
      <c r="S100" s="92"/>
      <c r="T100" s="92"/>
      <c r="U100" s="92"/>
      <c r="V100" s="92"/>
      <c r="W100" s="92"/>
      <c r="X100" s="58"/>
      <c r="Y100" s="58"/>
    </row>
    <row r="101" spans="1:25" ht="24.75" customHeight="1" x14ac:dyDescent="0.2">
      <c r="A101" s="305" t="s">
        <v>130</v>
      </c>
      <c r="B101" s="305"/>
      <c r="C101" s="305"/>
      <c r="D101" s="305"/>
      <c r="E101" s="305"/>
      <c r="F101" s="305"/>
      <c r="G101" s="305"/>
      <c r="H101" s="74"/>
      <c r="I101" s="110"/>
      <c r="J101" s="290"/>
      <c r="K101" s="166"/>
      <c r="L101" s="166"/>
      <c r="M101" s="275"/>
      <c r="N101" s="110"/>
      <c r="O101" s="275"/>
      <c r="P101" s="275"/>
      <c r="Q101" s="275"/>
      <c r="R101" s="275"/>
      <c r="S101" s="275"/>
      <c r="T101" s="275"/>
      <c r="U101" s="275"/>
      <c r="V101" s="276"/>
      <c r="W101" s="276"/>
      <c r="X101" s="166"/>
      <c r="Y101" s="166"/>
    </row>
    <row r="102" spans="1:25" ht="24.75" customHeight="1" x14ac:dyDescent="0.2">
      <c r="A102" s="308" t="s">
        <v>669</v>
      </c>
      <c r="B102" s="309"/>
      <c r="C102" s="309"/>
      <c r="D102" s="309"/>
      <c r="E102" s="309"/>
      <c r="F102" s="309"/>
      <c r="G102" s="310"/>
      <c r="H102" s="74"/>
      <c r="I102" s="216"/>
      <c r="J102" s="296"/>
      <c r="K102" s="217"/>
      <c r="L102" s="217"/>
      <c r="M102" s="280"/>
      <c r="N102" s="110"/>
      <c r="O102" s="280"/>
      <c r="P102" s="280"/>
      <c r="Q102" s="280"/>
      <c r="R102" s="280"/>
      <c r="S102" s="280"/>
      <c r="T102" s="280"/>
      <c r="U102" s="280"/>
      <c r="V102" s="280"/>
      <c r="W102" s="280"/>
      <c r="X102" s="166"/>
      <c r="Y102" s="217"/>
    </row>
    <row r="103" spans="1:25" s="25" customFormat="1" ht="21.95" customHeight="1" x14ac:dyDescent="0.2">
      <c r="A103" s="92">
        <v>1</v>
      </c>
      <c r="B103" s="96" t="s">
        <v>86</v>
      </c>
      <c r="C103" s="97" t="s">
        <v>403</v>
      </c>
      <c r="D103" s="98" t="s">
        <v>134</v>
      </c>
      <c r="E103" s="98" t="s">
        <v>135</v>
      </c>
      <c r="F103" s="97">
        <v>1965</v>
      </c>
      <c r="G103" s="267">
        <v>3505000</v>
      </c>
      <c r="H103" s="99" t="s">
        <v>330</v>
      </c>
      <c r="I103" s="107" t="s">
        <v>406</v>
      </c>
      <c r="J103" s="295" t="s">
        <v>409</v>
      </c>
      <c r="K103" s="97" t="s">
        <v>411</v>
      </c>
      <c r="L103" s="97" t="s">
        <v>411</v>
      </c>
      <c r="M103" s="97" t="s">
        <v>412</v>
      </c>
      <c r="N103" s="57"/>
      <c r="O103" s="97" t="s">
        <v>275</v>
      </c>
      <c r="P103" s="97" t="s">
        <v>275</v>
      </c>
      <c r="Q103" s="97" t="s">
        <v>275</v>
      </c>
      <c r="R103" s="97" t="s">
        <v>419</v>
      </c>
      <c r="S103" s="97" t="s">
        <v>420</v>
      </c>
      <c r="T103" s="97" t="s">
        <v>275</v>
      </c>
      <c r="U103" s="281">
        <v>1552</v>
      </c>
      <c r="V103" s="97">
        <v>2</v>
      </c>
      <c r="W103" s="97" t="s">
        <v>135</v>
      </c>
      <c r="X103" s="57"/>
      <c r="Y103" s="108" t="s">
        <v>135</v>
      </c>
    </row>
    <row r="104" spans="1:25" s="25" customFormat="1" ht="21.95" customHeight="1" x14ac:dyDescent="0.2">
      <c r="A104" s="92">
        <v>2</v>
      </c>
      <c r="B104" s="100" t="s">
        <v>398</v>
      </c>
      <c r="C104" s="99" t="s">
        <v>405</v>
      </c>
      <c r="D104" s="102" t="s">
        <v>134</v>
      </c>
      <c r="E104" s="102" t="s">
        <v>135</v>
      </c>
      <c r="F104" s="99"/>
      <c r="G104" s="101">
        <v>8961.07</v>
      </c>
      <c r="H104" s="99" t="s">
        <v>136</v>
      </c>
      <c r="I104" s="107"/>
      <c r="J104" s="295" t="s">
        <v>409</v>
      </c>
      <c r="K104" s="97" t="s">
        <v>411</v>
      </c>
      <c r="L104" s="97" t="s">
        <v>420</v>
      </c>
      <c r="M104" s="97" t="s">
        <v>412</v>
      </c>
      <c r="N104" s="57"/>
      <c r="O104" s="97" t="s">
        <v>275</v>
      </c>
      <c r="P104" s="97" t="s">
        <v>275</v>
      </c>
      <c r="Q104" s="97" t="s">
        <v>275</v>
      </c>
      <c r="R104" s="97" t="s">
        <v>420</v>
      </c>
      <c r="S104" s="97" t="s">
        <v>420</v>
      </c>
      <c r="T104" s="97" t="s">
        <v>275</v>
      </c>
      <c r="U104" s="281"/>
      <c r="V104" s="97">
        <v>1</v>
      </c>
      <c r="W104" s="97" t="s">
        <v>135</v>
      </c>
      <c r="X104" s="57"/>
      <c r="Y104" s="108" t="s">
        <v>135</v>
      </c>
    </row>
    <row r="105" spans="1:25" s="25" customFormat="1" ht="21.95" customHeight="1" x14ac:dyDescent="0.2">
      <c r="A105" s="92">
        <v>3</v>
      </c>
      <c r="B105" s="100" t="s">
        <v>399</v>
      </c>
      <c r="C105" s="99"/>
      <c r="D105" s="102"/>
      <c r="E105" s="102"/>
      <c r="F105" s="99"/>
      <c r="G105" s="101">
        <v>124992.82</v>
      </c>
      <c r="H105" s="99" t="s">
        <v>136</v>
      </c>
      <c r="I105" s="100"/>
      <c r="J105" s="297" t="s">
        <v>409</v>
      </c>
      <c r="K105" s="99"/>
      <c r="L105" s="99"/>
      <c r="M105" s="99"/>
      <c r="N105" s="57"/>
      <c r="O105" s="99"/>
      <c r="P105" s="99"/>
      <c r="Q105" s="99"/>
      <c r="R105" s="99"/>
      <c r="S105" s="99"/>
      <c r="T105" s="99"/>
      <c r="U105" s="282"/>
      <c r="V105" s="99"/>
      <c r="W105" s="99"/>
      <c r="X105" s="57"/>
      <c r="Y105" s="61"/>
    </row>
    <row r="106" spans="1:25" s="25" customFormat="1" ht="21.95" customHeight="1" x14ac:dyDescent="0.2">
      <c r="A106" s="92"/>
      <c r="B106" s="100"/>
      <c r="C106" s="99"/>
      <c r="D106" s="102"/>
      <c r="E106" s="102"/>
      <c r="F106" s="99"/>
      <c r="G106" s="201">
        <f>SUM(G103:G105)</f>
        <v>3638953.8899999997</v>
      </c>
      <c r="H106" s="264"/>
      <c r="I106" s="107"/>
      <c r="J106" s="295"/>
      <c r="K106" s="97"/>
      <c r="L106" s="97"/>
      <c r="M106" s="97"/>
      <c r="N106" s="57"/>
      <c r="O106" s="97"/>
      <c r="P106" s="97"/>
      <c r="Q106" s="97"/>
      <c r="R106" s="97"/>
      <c r="S106" s="97"/>
      <c r="T106" s="97"/>
      <c r="U106" s="281"/>
      <c r="V106" s="97"/>
      <c r="W106" s="97"/>
      <c r="X106" s="57"/>
      <c r="Y106" s="108"/>
    </row>
    <row r="107" spans="1:25" s="25" customFormat="1" ht="21.95" customHeight="1" x14ac:dyDescent="0.2">
      <c r="A107" s="308" t="s">
        <v>670</v>
      </c>
      <c r="B107" s="309"/>
      <c r="C107" s="309"/>
      <c r="D107" s="309"/>
      <c r="E107" s="309"/>
      <c r="F107" s="309"/>
      <c r="G107" s="310"/>
      <c r="H107" s="165"/>
      <c r="I107" s="204"/>
      <c r="J107" s="298"/>
      <c r="K107" s="205"/>
      <c r="L107" s="205"/>
      <c r="M107" s="205"/>
      <c r="N107" s="166"/>
      <c r="O107" s="205"/>
      <c r="P107" s="205"/>
      <c r="Q107" s="205"/>
      <c r="R107" s="205"/>
      <c r="S107" s="205"/>
      <c r="T107" s="205"/>
      <c r="U107" s="283"/>
      <c r="V107" s="205"/>
      <c r="W107" s="205"/>
      <c r="X107" s="166"/>
      <c r="Y107" s="218"/>
    </row>
    <row r="108" spans="1:25" s="25" customFormat="1" ht="21.95" customHeight="1" x14ac:dyDescent="0.2">
      <c r="A108" s="92">
        <v>1</v>
      </c>
      <c r="B108" s="100" t="s">
        <v>87</v>
      </c>
      <c r="C108" s="99" t="s">
        <v>403</v>
      </c>
      <c r="D108" s="98" t="s">
        <v>134</v>
      </c>
      <c r="E108" s="98" t="s">
        <v>135</v>
      </c>
      <c r="F108" s="99">
        <v>1962</v>
      </c>
      <c r="G108" s="265">
        <v>2590000</v>
      </c>
      <c r="H108" s="99" t="s">
        <v>330</v>
      </c>
      <c r="I108" s="99" t="s">
        <v>406</v>
      </c>
      <c r="J108" s="297" t="s">
        <v>407</v>
      </c>
      <c r="K108" s="99" t="s">
        <v>411</v>
      </c>
      <c r="L108" s="99" t="s">
        <v>411</v>
      </c>
      <c r="M108" s="99" t="s">
        <v>412</v>
      </c>
      <c r="N108" s="57"/>
      <c r="O108" s="99" t="s">
        <v>275</v>
      </c>
      <c r="P108" s="99" t="s">
        <v>275</v>
      </c>
      <c r="Q108" s="99" t="s">
        <v>275</v>
      </c>
      <c r="R108" s="99" t="s">
        <v>419</v>
      </c>
      <c r="S108" s="99" t="s">
        <v>421</v>
      </c>
      <c r="T108" s="99" t="s">
        <v>275</v>
      </c>
      <c r="U108" s="282">
        <v>1147</v>
      </c>
      <c r="V108" s="99">
        <v>2</v>
      </c>
      <c r="W108" s="99" t="s">
        <v>134</v>
      </c>
      <c r="X108" s="57"/>
      <c r="Y108" s="61" t="s">
        <v>135</v>
      </c>
    </row>
    <row r="109" spans="1:25" s="25" customFormat="1" ht="21.95" customHeight="1" x14ac:dyDescent="0.2">
      <c r="A109" s="92"/>
      <c r="B109" s="100"/>
      <c r="C109" s="99"/>
      <c r="D109" s="98"/>
      <c r="E109" s="98"/>
      <c r="F109" s="99"/>
      <c r="G109" s="201">
        <f>SUM(G108)</f>
        <v>2590000</v>
      </c>
      <c r="H109" s="264"/>
      <c r="I109" s="99"/>
      <c r="J109" s="297"/>
      <c r="K109" s="99"/>
      <c r="L109" s="99"/>
      <c r="M109" s="99"/>
      <c r="N109" s="57"/>
      <c r="O109" s="99"/>
      <c r="P109" s="99"/>
      <c r="Q109" s="99"/>
      <c r="R109" s="99"/>
      <c r="S109" s="99"/>
      <c r="T109" s="99"/>
      <c r="U109" s="282"/>
      <c r="V109" s="99"/>
      <c r="W109" s="99"/>
      <c r="X109" s="57"/>
      <c r="Y109" s="61"/>
    </row>
    <row r="110" spans="1:25" s="25" customFormat="1" ht="21.95" customHeight="1" x14ac:dyDescent="0.2">
      <c r="A110" s="308" t="s">
        <v>671</v>
      </c>
      <c r="B110" s="309"/>
      <c r="C110" s="309"/>
      <c r="D110" s="309"/>
      <c r="E110" s="309"/>
      <c r="F110" s="309"/>
      <c r="G110" s="310"/>
      <c r="H110" s="165"/>
      <c r="I110" s="165"/>
      <c r="J110" s="299"/>
      <c r="K110" s="165"/>
      <c r="L110" s="165"/>
      <c r="M110" s="165"/>
      <c r="N110" s="166"/>
      <c r="O110" s="165"/>
      <c r="P110" s="165"/>
      <c r="Q110" s="165"/>
      <c r="R110" s="165"/>
      <c r="S110" s="165"/>
      <c r="T110" s="165"/>
      <c r="U110" s="284"/>
      <c r="V110" s="165"/>
      <c r="W110" s="165"/>
      <c r="X110" s="166"/>
      <c r="Y110" s="167"/>
    </row>
    <row r="111" spans="1:25" s="25" customFormat="1" ht="21.95" customHeight="1" x14ac:dyDescent="0.2">
      <c r="A111" s="92">
        <v>1</v>
      </c>
      <c r="B111" s="100" t="s">
        <v>88</v>
      </c>
      <c r="C111" s="99" t="s">
        <v>403</v>
      </c>
      <c r="D111" s="98" t="s">
        <v>134</v>
      </c>
      <c r="E111" s="98" t="s">
        <v>135</v>
      </c>
      <c r="F111" s="99">
        <v>1960</v>
      </c>
      <c r="G111" s="265">
        <v>2337000</v>
      </c>
      <c r="H111" s="99" t="s">
        <v>330</v>
      </c>
      <c r="I111" s="99" t="s">
        <v>406</v>
      </c>
      <c r="J111" s="297" t="s">
        <v>408</v>
      </c>
      <c r="K111" s="99" t="s">
        <v>411</v>
      </c>
      <c r="L111" s="99" t="s">
        <v>411</v>
      </c>
      <c r="M111" s="99" t="s">
        <v>413</v>
      </c>
      <c r="N111" s="57"/>
      <c r="O111" s="99" t="s">
        <v>275</v>
      </c>
      <c r="P111" s="99" t="s">
        <v>275</v>
      </c>
      <c r="Q111" s="99" t="s">
        <v>275</v>
      </c>
      <c r="R111" s="99" t="s">
        <v>419</v>
      </c>
      <c r="S111" s="99" t="s">
        <v>420</v>
      </c>
      <c r="T111" s="99" t="s">
        <v>275</v>
      </c>
      <c r="U111" s="282">
        <v>1035</v>
      </c>
      <c r="V111" s="99">
        <v>2</v>
      </c>
      <c r="W111" s="99" t="s">
        <v>135</v>
      </c>
      <c r="X111" s="57"/>
      <c r="Y111" s="61" t="s">
        <v>135</v>
      </c>
    </row>
    <row r="112" spans="1:25" s="25" customFormat="1" ht="21.95" customHeight="1" x14ac:dyDescent="0.2">
      <c r="A112" s="92">
        <v>2</v>
      </c>
      <c r="B112" s="100" t="s">
        <v>396</v>
      </c>
      <c r="C112" s="99" t="s">
        <v>403</v>
      </c>
      <c r="D112" s="98" t="s">
        <v>134</v>
      </c>
      <c r="E112" s="98" t="s">
        <v>135</v>
      </c>
      <c r="F112" s="99">
        <v>1961</v>
      </c>
      <c r="G112" s="265">
        <v>3677000</v>
      </c>
      <c r="H112" s="99" t="s">
        <v>330</v>
      </c>
      <c r="I112" s="99" t="s">
        <v>406</v>
      </c>
      <c r="J112" s="297" t="s">
        <v>162</v>
      </c>
      <c r="K112" s="99" t="s">
        <v>411</v>
      </c>
      <c r="L112" s="99" t="s">
        <v>414</v>
      </c>
      <c r="M112" s="99" t="s">
        <v>412</v>
      </c>
      <c r="N112" s="57"/>
      <c r="O112" s="99" t="s">
        <v>275</v>
      </c>
      <c r="P112" s="99" t="s">
        <v>275</v>
      </c>
      <c r="Q112" s="99" t="s">
        <v>275</v>
      </c>
      <c r="R112" s="99" t="s">
        <v>275</v>
      </c>
      <c r="S112" s="99" t="s">
        <v>420</v>
      </c>
      <c r="T112" s="99" t="s">
        <v>275</v>
      </c>
      <c r="U112" s="282">
        <v>1628</v>
      </c>
      <c r="V112" s="99">
        <v>2</v>
      </c>
      <c r="W112" s="99" t="s">
        <v>135</v>
      </c>
      <c r="X112" s="57"/>
      <c r="Y112" s="61" t="s">
        <v>135</v>
      </c>
    </row>
    <row r="113" spans="1:25" s="25" customFormat="1" ht="21.95" customHeight="1" x14ac:dyDescent="0.2">
      <c r="A113" s="92">
        <v>3</v>
      </c>
      <c r="B113" s="100" t="s">
        <v>396</v>
      </c>
      <c r="C113" s="99" t="s">
        <v>404</v>
      </c>
      <c r="D113" s="98" t="s">
        <v>134</v>
      </c>
      <c r="E113" s="98" t="s">
        <v>135</v>
      </c>
      <c r="F113" s="99">
        <v>1898</v>
      </c>
      <c r="G113" s="265">
        <v>474000</v>
      </c>
      <c r="H113" s="99" t="s">
        <v>330</v>
      </c>
      <c r="I113" s="99" t="s">
        <v>406</v>
      </c>
      <c r="J113" s="297" t="s">
        <v>162</v>
      </c>
      <c r="K113" s="99" t="s">
        <v>415</v>
      </c>
      <c r="L113" s="99" t="s">
        <v>416</v>
      </c>
      <c r="M113" s="99" t="s">
        <v>417</v>
      </c>
      <c r="N113" s="57"/>
      <c r="O113" s="99" t="s">
        <v>275</v>
      </c>
      <c r="P113" s="99" t="s">
        <v>275</v>
      </c>
      <c r="Q113" s="99" t="s">
        <v>275</v>
      </c>
      <c r="R113" s="99" t="s">
        <v>275</v>
      </c>
      <c r="S113" s="99" t="s">
        <v>420</v>
      </c>
      <c r="T113" s="99" t="s">
        <v>275</v>
      </c>
      <c r="U113" s="282">
        <v>210</v>
      </c>
      <c r="V113" s="99">
        <v>2</v>
      </c>
      <c r="W113" s="99" t="s">
        <v>135</v>
      </c>
      <c r="X113" s="57"/>
      <c r="Y113" s="61" t="s">
        <v>135</v>
      </c>
    </row>
    <row r="114" spans="1:25" s="25" customFormat="1" ht="21.95" customHeight="1" x14ac:dyDescent="0.2">
      <c r="A114" s="92">
        <v>4</v>
      </c>
      <c r="B114" s="100" t="s">
        <v>397</v>
      </c>
      <c r="C114" s="99" t="s">
        <v>403</v>
      </c>
      <c r="D114" s="98" t="s">
        <v>134</v>
      </c>
      <c r="E114" s="98" t="s">
        <v>135</v>
      </c>
      <c r="F114" s="99">
        <v>2001</v>
      </c>
      <c r="G114" s="101">
        <v>2737993.09</v>
      </c>
      <c r="H114" s="99" t="s">
        <v>136</v>
      </c>
      <c r="I114" s="99" t="s">
        <v>406</v>
      </c>
      <c r="J114" s="297" t="s">
        <v>162</v>
      </c>
      <c r="K114" s="99" t="s">
        <v>411</v>
      </c>
      <c r="L114" s="99"/>
      <c r="M114" s="99" t="s">
        <v>418</v>
      </c>
      <c r="N114" s="57"/>
      <c r="O114" s="99" t="s">
        <v>275</v>
      </c>
      <c r="P114" s="99" t="s">
        <v>275</v>
      </c>
      <c r="Q114" s="99" t="s">
        <v>275</v>
      </c>
      <c r="R114" s="99" t="s">
        <v>275</v>
      </c>
      <c r="S114" s="99" t="s">
        <v>420</v>
      </c>
      <c r="T114" s="99" t="s">
        <v>275</v>
      </c>
      <c r="U114" s="282"/>
      <c r="V114" s="99">
        <v>1</v>
      </c>
      <c r="W114" s="99" t="s">
        <v>135</v>
      </c>
      <c r="X114" s="57"/>
      <c r="Y114" s="61" t="s">
        <v>135</v>
      </c>
    </row>
    <row r="115" spans="1:25" s="25" customFormat="1" ht="21.95" customHeight="1" x14ac:dyDescent="0.2">
      <c r="A115" s="92">
        <v>5</v>
      </c>
      <c r="B115" s="100" t="s">
        <v>400</v>
      </c>
      <c r="C115" s="99"/>
      <c r="D115" s="102"/>
      <c r="E115" s="103"/>
      <c r="F115" s="104"/>
      <c r="G115" s="105">
        <v>19000</v>
      </c>
      <c r="H115" s="99" t="s">
        <v>136</v>
      </c>
      <c r="I115" s="100"/>
      <c r="J115" s="297" t="s">
        <v>410</v>
      </c>
      <c r="K115" s="99"/>
      <c r="L115" s="99"/>
      <c r="M115" s="99"/>
      <c r="N115" s="57"/>
      <c r="O115" s="99"/>
      <c r="P115" s="99"/>
      <c r="Q115" s="99"/>
      <c r="R115" s="99"/>
      <c r="S115" s="99"/>
      <c r="T115" s="99"/>
      <c r="U115" s="282"/>
      <c r="V115" s="99"/>
      <c r="W115" s="99"/>
      <c r="X115" s="57"/>
      <c r="Y115" s="61"/>
    </row>
    <row r="116" spans="1:25" s="25" customFormat="1" ht="21.95" customHeight="1" x14ac:dyDescent="0.2">
      <c r="A116" s="92">
        <v>6</v>
      </c>
      <c r="B116" s="100" t="s">
        <v>401</v>
      </c>
      <c r="C116" s="99"/>
      <c r="D116" s="102"/>
      <c r="E116" s="103"/>
      <c r="F116" s="104"/>
      <c r="G116" s="105">
        <v>15000</v>
      </c>
      <c r="H116" s="99" t="s">
        <v>136</v>
      </c>
      <c r="I116" s="100"/>
      <c r="J116" s="297" t="s">
        <v>410</v>
      </c>
      <c r="K116" s="99"/>
      <c r="L116" s="99"/>
      <c r="M116" s="99"/>
      <c r="N116" s="63"/>
      <c r="O116" s="99"/>
      <c r="P116" s="99"/>
      <c r="Q116" s="99"/>
      <c r="R116" s="99"/>
      <c r="S116" s="99"/>
      <c r="T116" s="99"/>
      <c r="U116" s="282"/>
      <c r="V116" s="99"/>
      <c r="W116" s="99"/>
      <c r="X116" s="57"/>
      <c r="Y116" s="61"/>
    </row>
    <row r="117" spans="1:25" s="25" customFormat="1" ht="21.95" customHeight="1" x14ac:dyDescent="0.2">
      <c r="A117" s="92">
        <v>7</v>
      </c>
      <c r="B117" s="100" t="s">
        <v>402</v>
      </c>
      <c r="C117" s="99"/>
      <c r="D117" s="102" t="s">
        <v>134</v>
      </c>
      <c r="E117" s="103" t="s">
        <v>135</v>
      </c>
      <c r="F117" s="104">
        <v>2015</v>
      </c>
      <c r="G117" s="105">
        <v>94324.38</v>
      </c>
      <c r="H117" s="104" t="s">
        <v>136</v>
      </c>
      <c r="I117" s="100"/>
      <c r="J117" s="297" t="s">
        <v>408</v>
      </c>
      <c r="K117" s="99"/>
      <c r="L117" s="99"/>
      <c r="M117" s="99"/>
      <c r="N117" s="63"/>
      <c r="O117" s="99"/>
      <c r="P117" s="99"/>
      <c r="Q117" s="99"/>
      <c r="R117" s="99"/>
      <c r="S117" s="99"/>
      <c r="T117" s="99"/>
      <c r="U117" s="282"/>
      <c r="V117" s="99"/>
      <c r="W117" s="99"/>
      <c r="X117" s="57"/>
      <c r="Y117" s="61"/>
    </row>
    <row r="118" spans="1:25" s="5" customFormat="1" ht="21.95" customHeight="1" thickBot="1" x14ac:dyDescent="0.25">
      <c r="A118" s="306" t="s">
        <v>22</v>
      </c>
      <c r="B118" s="306"/>
      <c r="C118" s="306"/>
      <c r="D118" s="90"/>
      <c r="E118" s="91"/>
      <c r="F118" s="76"/>
      <c r="G118" s="109">
        <f>SUM(G111:G117)</f>
        <v>9354317.4700000007</v>
      </c>
      <c r="H118" s="60"/>
      <c r="I118" s="60"/>
      <c r="J118" s="95"/>
      <c r="K118" s="58"/>
      <c r="L118" s="58"/>
      <c r="M118" s="92"/>
      <c r="N118" s="60"/>
      <c r="O118" s="92"/>
      <c r="P118" s="92"/>
      <c r="Q118" s="92"/>
      <c r="R118" s="92"/>
      <c r="S118" s="92"/>
      <c r="T118" s="92"/>
      <c r="U118" s="285"/>
      <c r="V118" s="92"/>
      <c r="W118" s="92"/>
      <c r="X118" s="58"/>
      <c r="Y118" s="58"/>
    </row>
    <row r="119" spans="1:25" s="5" customFormat="1" ht="21.95" customHeight="1" thickBot="1" x14ac:dyDescent="0.25">
      <c r="A119" s="111"/>
      <c r="B119" s="112"/>
      <c r="C119" s="223"/>
      <c r="D119" s="113"/>
      <c r="E119" s="312" t="s">
        <v>71</v>
      </c>
      <c r="F119" s="313"/>
      <c r="G119" s="114">
        <f>SUM(G61,G65,G100,G106,G109,G118)</f>
        <v>56402730.660000004</v>
      </c>
      <c r="H119" s="114"/>
      <c r="I119" s="115"/>
      <c r="J119" s="300"/>
      <c r="K119" s="4"/>
      <c r="L119" s="4"/>
      <c r="M119" s="286"/>
      <c r="N119" s="3"/>
      <c r="O119" s="286"/>
      <c r="P119" s="286"/>
      <c r="Q119" s="287"/>
      <c r="R119" s="287"/>
      <c r="S119" s="287"/>
      <c r="T119" s="287"/>
      <c r="U119" s="287"/>
      <c r="V119" s="287"/>
      <c r="W119" s="287"/>
      <c r="X119" s="219"/>
      <c r="Y119" s="219"/>
    </row>
    <row r="120" spans="1:25" s="5" customFormat="1" x14ac:dyDescent="0.2">
      <c r="A120" s="199"/>
      <c r="B120" s="207"/>
      <c r="C120" s="199"/>
      <c r="D120" s="220"/>
      <c r="E120" s="221"/>
      <c r="F120" s="115"/>
      <c r="G120" s="115"/>
      <c r="H120" s="115"/>
      <c r="I120" s="115"/>
      <c r="J120" s="300"/>
      <c r="K120" s="4"/>
      <c r="L120" s="4"/>
      <c r="M120" s="286"/>
      <c r="N120" s="3"/>
      <c r="O120" s="286"/>
      <c r="P120" s="286"/>
      <c r="Q120" s="287"/>
      <c r="R120" s="287"/>
      <c r="S120" s="287"/>
      <c r="T120" s="287"/>
      <c r="U120" s="287"/>
      <c r="V120" s="287"/>
      <c r="W120" s="287"/>
      <c r="X120" s="219"/>
      <c r="Y120" s="219"/>
    </row>
    <row r="121" spans="1:25" s="5" customFormat="1" x14ac:dyDescent="0.2">
      <c r="A121" s="199"/>
      <c r="B121" s="207"/>
      <c r="C121" s="199"/>
      <c r="D121" s="220"/>
      <c r="E121" s="221"/>
      <c r="F121" s="115"/>
      <c r="G121" s="115"/>
      <c r="H121" s="115"/>
      <c r="I121" s="115"/>
      <c r="J121" s="300"/>
      <c r="K121" s="4"/>
      <c r="L121" s="4"/>
      <c r="M121" s="286"/>
      <c r="N121" s="3"/>
      <c r="O121" s="286"/>
      <c r="P121" s="286"/>
      <c r="Q121" s="287"/>
      <c r="R121" s="287"/>
      <c r="S121" s="287"/>
      <c r="T121" s="287"/>
      <c r="U121" s="287"/>
      <c r="V121" s="287"/>
      <c r="W121" s="287"/>
      <c r="X121" s="219"/>
      <c r="Y121" s="219"/>
    </row>
    <row r="122" spans="1:25" s="5" customFormat="1" x14ac:dyDescent="0.2">
      <c r="A122" s="199"/>
      <c r="B122" s="222"/>
      <c r="C122" s="199"/>
      <c r="D122" s="220"/>
      <c r="E122" s="221"/>
      <c r="F122" s="115"/>
      <c r="G122" s="115"/>
      <c r="H122" s="115"/>
      <c r="I122" s="115"/>
      <c r="J122" s="300"/>
      <c r="K122" s="4"/>
      <c r="L122" s="4"/>
      <c r="M122" s="286"/>
      <c r="N122" s="3"/>
      <c r="O122" s="286"/>
      <c r="P122" s="286"/>
      <c r="Q122" s="287"/>
      <c r="R122" s="287"/>
      <c r="S122" s="287"/>
      <c r="T122" s="287"/>
      <c r="U122" s="287"/>
      <c r="V122" s="287"/>
      <c r="W122" s="287"/>
      <c r="X122" s="219"/>
      <c r="Y122" s="219"/>
    </row>
    <row r="123" spans="1:25" ht="12.75" customHeight="1" x14ac:dyDescent="0.2"/>
    <row r="124" spans="1:25" s="5" customFormat="1" x14ac:dyDescent="0.2">
      <c r="A124" s="199"/>
      <c r="B124" s="207"/>
      <c r="C124" s="199"/>
      <c r="D124" s="220"/>
      <c r="E124" s="221"/>
      <c r="F124" s="115"/>
      <c r="G124" s="115"/>
      <c r="H124" s="115"/>
      <c r="I124" s="115"/>
      <c r="J124" s="300"/>
      <c r="K124" s="4"/>
      <c r="L124" s="4"/>
      <c r="M124" s="286"/>
      <c r="N124" s="3"/>
      <c r="O124" s="286"/>
      <c r="P124" s="286"/>
      <c r="Q124" s="287"/>
      <c r="R124" s="287"/>
      <c r="S124" s="287"/>
      <c r="T124" s="287"/>
      <c r="U124" s="287"/>
      <c r="V124" s="287"/>
      <c r="W124" s="287"/>
      <c r="X124" s="219"/>
      <c r="Y124" s="219"/>
    </row>
    <row r="125" spans="1:25" s="5" customFormat="1" x14ac:dyDescent="0.2">
      <c r="A125" s="199"/>
      <c r="B125" s="207"/>
      <c r="C125" s="199"/>
      <c r="D125" s="220"/>
      <c r="E125" s="221"/>
      <c r="F125" s="115"/>
      <c r="G125" s="115"/>
      <c r="H125" s="115"/>
      <c r="I125" s="115"/>
      <c r="J125" s="300"/>
      <c r="K125" s="4"/>
      <c r="L125" s="4"/>
      <c r="M125" s="286"/>
      <c r="N125" s="3"/>
      <c r="O125" s="286"/>
      <c r="P125" s="286"/>
      <c r="Q125" s="287"/>
      <c r="R125" s="287"/>
      <c r="S125" s="287"/>
      <c r="T125" s="287"/>
      <c r="U125" s="287"/>
      <c r="V125" s="287"/>
      <c r="W125" s="287"/>
      <c r="X125" s="219"/>
      <c r="Y125" s="219"/>
    </row>
    <row r="127" spans="1:25" ht="21.75" customHeight="1" x14ac:dyDescent="0.2"/>
  </sheetData>
  <mergeCells count="32">
    <mergeCell ref="E119:F119"/>
    <mergeCell ref="U7:U8"/>
    <mergeCell ref="D7:D8"/>
    <mergeCell ref="A63:G63"/>
    <mergeCell ref="A118:C118"/>
    <mergeCell ref="B100:C100"/>
    <mergeCell ref="O7:T7"/>
    <mergeCell ref="A66:G66"/>
    <mergeCell ref="A110:G110"/>
    <mergeCell ref="E7:E8"/>
    <mergeCell ref="F7:F8"/>
    <mergeCell ref="Y7:Y8"/>
    <mergeCell ref="I7:I8"/>
    <mergeCell ref="J7:J8"/>
    <mergeCell ref="K7:M7"/>
    <mergeCell ref="N7:N8"/>
    <mergeCell ref="B7:B8"/>
    <mergeCell ref="G7:G8"/>
    <mergeCell ref="X7:X8"/>
    <mergeCell ref="W7:W8"/>
    <mergeCell ref="C7:C8"/>
    <mergeCell ref="V7:V8"/>
    <mergeCell ref="H7:H8"/>
    <mergeCell ref="A62:G62"/>
    <mergeCell ref="A102:G102"/>
    <mergeCell ref="A107:G107"/>
    <mergeCell ref="A6:D6"/>
    <mergeCell ref="A101:G101"/>
    <mergeCell ref="A65:C65"/>
    <mergeCell ref="A9:E9"/>
    <mergeCell ref="A61:C61"/>
    <mergeCell ref="A7:A8"/>
  </mergeCells>
  <phoneticPr fontId="1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38" orientation="landscape" r:id="rId1"/>
  <headerFooter alignWithMargins="0">
    <oddFooter>&amp;CStrona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6:D731"/>
  <sheetViews>
    <sheetView zoomScale="110" zoomScaleNormal="110" zoomScaleSheetLayoutView="75" workbookViewId="0">
      <selection activeCell="B185" sqref="B185"/>
    </sheetView>
  </sheetViews>
  <sheetFormatPr defaultRowHeight="12.75" x14ac:dyDescent="0.2"/>
  <cols>
    <col min="1" max="1" width="5.5703125" style="8" customWidth="1"/>
    <col min="2" max="2" width="47.5703125" style="16" customWidth="1"/>
    <col min="3" max="3" width="15.42578125" style="10" customWidth="1"/>
    <col min="4" max="4" width="18.42578125" style="129" customWidth="1"/>
  </cols>
  <sheetData>
    <row r="6" spans="1:4" x14ac:dyDescent="0.2">
      <c r="A6" s="15" t="s">
        <v>93</v>
      </c>
      <c r="D6" s="117"/>
    </row>
    <row r="8" spans="1:4" x14ac:dyDescent="0.2">
      <c r="A8" s="315" t="s">
        <v>1</v>
      </c>
      <c r="B8" s="315"/>
      <c r="C8" s="315"/>
      <c r="D8" s="315"/>
    </row>
    <row r="9" spans="1:4" ht="25.5" x14ac:dyDescent="0.2">
      <c r="A9" s="2" t="s">
        <v>24</v>
      </c>
      <c r="B9" s="2" t="s">
        <v>32</v>
      </c>
      <c r="C9" s="2" t="s">
        <v>33</v>
      </c>
      <c r="D9" s="106" t="s">
        <v>34</v>
      </c>
    </row>
    <row r="10" spans="1:4" ht="12.75" customHeight="1" x14ac:dyDescent="0.2">
      <c r="A10" s="324" t="s">
        <v>92</v>
      </c>
      <c r="B10" s="325"/>
      <c r="C10" s="325"/>
      <c r="D10" s="326"/>
    </row>
    <row r="11" spans="1:4" s="11" customFormat="1" x14ac:dyDescent="0.2">
      <c r="A11" s="1">
        <v>1</v>
      </c>
      <c r="B11" s="38" t="s">
        <v>218</v>
      </c>
      <c r="C11" s="39">
        <v>2017</v>
      </c>
      <c r="D11" s="118">
        <v>1463.7</v>
      </c>
    </row>
    <row r="12" spans="1:4" s="11" customFormat="1" x14ac:dyDescent="0.2">
      <c r="A12" s="1">
        <v>2</v>
      </c>
      <c r="B12" s="38" t="s">
        <v>219</v>
      </c>
      <c r="C12" s="39">
        <v>2017</v>
      </c>
      <c r="D12" s="118">
        <v>1810.56</v>
      </c>
    </row>
    <row r="13" spans="1:4" s="11" customFormat="1" x14ac:dyDescent="0.2">
      <c r="A13" s="1">
        <v>3</v>
      </c>
      <c r="B13" s="42" t="s">
        <v>220</v>
      </c>
      <c r="C13" s="40">
        <v>2017</v>
      </c>
      <c r="D13" s="119">
        <v>399</v>
      </c>
    </row>
    <row r="14" spans="1:4" s="11" customFormat="1" x14ac:dyDescent="0.2">
      <c r="A14" s="1">
        <v>4</v>
      </c>
      <c r="B14" s="42" t="s">
        <v>220</v>
      </c>
      <c r="C14" s="40">
        <v>2017</v>
      </c>
      <c r="D14" s="119">
        <v>409</v>
      </c>
    </row>
    <row r="15" spans="1:4" s="11" customFormat="1" x14ac:dyDescent="0.2">
      <c r="A15" s="1">
        <v>5</v>
      </c>
      <c r="B15" s="42" t="s">
        <v>221</v>
      </c>
      <c r="C15" s="40">
        <v>2017</v>
      </c>
      <c r="D15" s="119">
        <v>1508.5</v>
      </c>
    </row>
    <row r="16" spans="1:4" s="11" customFormat="1" x14ac:dyDescent="0.2">
      <c r="A16" s="1">
        <v>6</v>
      </c>
      <c r="B16" s="42" t="s">
        <v>222</v>
      </c>
      <c r="C16" s="40">
        <v>2017</v>
      </c>
      <c r="D16" s="119">
        <v>2023</v>
      </c>
    </row>
    <row r="17" spans="1:4" s="11" customFormat="1" x14ac:dyDescent="0.2">
      <c r="A17" s="1">
        <v>7</v>
      </c>
      <c r="B17" s="42" t="s">
        <v>223</v>
      </c>
      <c r="C17" s="40">
        <v>2018</v>
      </c>
      <c r="D17" s="119">
        <v>3499</v>
      </c>
    </row>
    <row r="18" spans="1:4" s="11" customFormat="1" x14ac:dyDescent="0.2">
      <c r="A18" s="1">
        <v>8</v>
      </c>
      <c r="B18" s="42" t="s">
        <v>224</v>
      </c>
      <c r="C18" s="40">
        <v>2018</v>
      </c>
      <c r="D18" s="119">
        <v>779</v>
      </c>
    </row>
    <row r="19" spans="1:4" s="11" customFormat="1" x14ac:dyDescent="0.2">
      <c r="A19" s="1">
        <v>9</v>
      </c>
      <c r="B19" s="42" t="s">
        <v>225</v>
      </c>
      <c r="C19" s="40">
        <v>2018</v>
      </c>
      <c r="D19" s="119">
        <v>1389</v>
      </c>
    </row>
    <row r="20" spans="1:4" s="11" customFormat="1" x14ac:dyDescent="0.2">
      <c r="A20" s="1">
        <v>10</v>
      </c>
      <c r="B20" s="42" t="s">
        <v>226</v>
      </c>
      <c r="C20" s="40">
        <v>2018</v>
      </c>
      <c r="D20" s="119">
        <v>1799</v>
      </c>
    </row>
    <row r="21" spans="1:4" s="11" customFormat="1" x14ac:dyDescent="0.2">
      <c r="A21" s="1">
        <v>11</v>
      </c>
      <c r="B21" s="43" t="s">
        <v>228</v>
      </c>
      <c r="C21" s="44">
        <v>2016</v>
      </c>
      <c r="D21" s="120">
        <v>519</v>
      </c>
    </row>
    <row r="22" spans="1:4" s="11" customFormat="1" x14ac:dyDescent="0.2">
      <c r="A22" s="1">
        <v>12</v>
      </c>
      <c r="B22" s="43" t="s">
        <v>229</v>
      </c>
      <c r="C22" s="44">
        <v>2016</v>
      </c>
      <c r="D22" s="120">
        <v>1168.5</v>
      </c>
    </row>
    <row r="23" spans="1:4" s="11" customFormat="1" x14ac:dyDescent="0.2">
      <c r="A23" s="1">
        <v>13</v>
      </c>
      <c r="B23" s="43" t="s">
        <v>230</v>
      </c>
      <c r="C23" s="44">
        <v>2016</v>
      </c>
      <c r="D23" s="120">
        <v>1168.5</v>
      </c>
    </row>
    <row r="24" spans="1:4" s="11" customFormat="1" x14ac:dyDescent="0.2">
      <c r="A24" s="1">
        <v>14</v>
      </c>
      <c r="B24" s="43" t="s">
        <v>231</v>
      </c>
      <c r="C24" s="44">
        <v>2016</v>
      </c>
      <c r="D24" s="120">
        <v>699</v>
      </c>
    </row>
    <row r="25" spans="1:4" s="11" customFormat="1" x14ac:dyDescent="0.2">
      <c r="A25" s="1">
        <v>15</v>
      </c>
      <c r="B25" s="43" t="s">
        <v>232</v>
      </c>
      <c r="C25" s="44">
        <v>2016</v>
      </c>
      <c r="D25" s="120">
        <v>921.1</v>
      </c>
    </row>
    <row r="26" spans="1:4" s="11" customFormat="1" x14ac:dyDescent="0.2">
      <c r="A26" s="1">
        <v>16</v>
      </c>
      <c r="B26" s="246" t="s">
        <v>227</v>
      </c>
      <c r="C26" s="44">
        <v>2016</v>
      </c>
      <c r="D26" s="120">
        <v>519</v>
      </c>
    </row>
    <row r="27" spans="1:4" s="11" customFormat="1" x14ac:dyDescent="0.2">
      <c r="A27" s="1">
        <v>17</v>
      </c>
      <c r="B27" s="246" t="s">
        <v>233</v>
      </c>
      <c r="C27" s="44">
        <v>2016</v>
      </c>
      <c r="D27" s="120">
        <v>279</v>
      </c>
    </row>
    <row r="28" spans="1:4" s="11" customFormat="1" x14ac:dyDescent="0.2">
      <c r="A28" s="1">
        <v>18</v>
      </c>
      <c r="B28" s="246" t="s">
        <v>234</v>
      </c>
      <c r="C28" s="44">
        <v>2016</v>
      </c>
      <c r="D28" s="120">
        <v>2380</v>
      </c>
    </row>
    <row r="29" spans="1:4" s="11" customFormat="1" x14ac:dyDescent="0.2">
      <c r="A29" s="1">
        <v>19</v>
      </c>
      <c r="B29" s="246" t="s">
        <v>692</v>
      </c>
      <c r="C29" s="44">
        <v>2016</v>
      </c>
      <c r="D29" s="120">
        <v>3396.7</v>
      </c>
    </row>
    <row r="30" spans="1:4" s="11" customFormat="1" x14ac:dyDescent="0.2">
      <c r="A30" s="1">
        <v>20</v>
      </c>
      <c r="B30" s="246" t="s">
        <v>694</v>
      </c>
      <c r="C30" s="44">
        <v>2019</v>
      </c>
      <c r="D30" s="120">
        <v>2149</v>
      </c>
    </row>
    <row r="31" spans="1:4" s="11" customFormat="1" x14ac:dyDescent="0.2">
      <c r="A31" s="1">
        <v>21</v>
      </c>
      <c r="B31" s="246" t="s">
        <v>694</v>
      </c>
      <c r="C31" s="44">
        <v>2019</v>
      </c>
      <c r="D31" s="120">
        <v>2149</v>
      </c>
    </row>
    <row r="32" spans="1:4" s="11" customFormat="1" x14ac:dyDescent="0.2">
      <c r="A32" s="1">
        <v>22</v>
      </c>
      <c r="B32" s="246" t="s">
        <v>694</v>
      </c>
      <c r="C32" s="44">
        <v>2019</v>
      </c>
      <c r="D32" s="120">
        <v>2349</v>
      </c>
    </row>
    <row r="33" spans="1:4" s="11" customFormat="1" x14ac:dyDescent="0.2">
      <c r="A33" s="1">
        <v>23</v>
      </c>
      <c r="B33" s="246" t="s">
        <v>235</v>
      </c>
      <c r="C33" s="44">
        <v>2020</v>
      </c>
      <c r="D33" s="120">
        <v>1139</v>
      </c>
    </row>
    <row r="34" spans="1:4" s="11" customFormat="1" x14ac:dyDescent="0.2">
      <c r="A34" s="1"/>
      <c r="B34" s="13" t="s">
        <v>0</v>
      </c>
      <c r="C34" s="1"/>
      <c r="D34" s="121">
        <f>SUM(D11:D33)</f>
        <v>33916.559999999998</v>
      </c>
    </row>
    <row r="35" spans="1:4" ht="13.5" customHeight="1" x14ac:dyDescent="0.2">
      <c r="A35" s="316" t="s">
        <v>96</v>
      </c>
      <c r="B35" s="316"/>
      <c r="C35" s="316"/>
      <c r="D35" s="316"/>
    </row>
    <row r="36" spans="1:4" s="12" customFormat="1" x14ac:dyDescent="0.2">
      <c r="A36" s="1">
        <v>1</v>
      </c>
      <c r="B36" s="48" t="s">
        <v>282</v>
      </c>
      <c r="C36" s="45">
        <v>2016</v>
      </c>
      <c r="D36" s="122">
        <v>299</v>
      </c>
    </row>
    <row r="37" spans="1:4" s="12" customFormat="1" ht="25.5" x14ac:dyDescent="0.2">
      <c r="A37" s="1">
        <v>2</v>
      </c>
      <c r="B37" s="48" t="s">
        <v>283</v>
      </c>
      <c r="C37" s="45">
        <v>2016</v>
      </c>
      <c r="D37" s="122">
        <v>3382.5</v>
      </c>
    </row>
    <row r="38" spans="1:4" s="12" customFormat="1" x14ac:dyDescent="0.2">
      <c r="A38" s="1">
        <v>3</v>
      </c>
      <c r="B38" s="48" t="s">
        <v>284</v>
      </c>
      <c r="C38" s="45">
        <v>2016</v>
      </c>
      <c r="D38" s="122">
        <v>1959.46</v>
      </c>
    </row>
    <row r="39" spans="1:4" s="12" customFormat="1" x14ac:dyDescent="0.2">
      <c r="A39" s="1">
        <v>4</v>
      </c>
      <c r="B39" s="48" t="s">
        <v>285</v>
      </c>
      <c r="C39" s="45">
        <v>2016</v>
      </c>
      <c r="D39" s="122">
        <v>537.99</v>
      </c>
    </row>
    <row r="40" spans="1:4" s="12" customFormat="1" x14ac:dyDescent="0.2">
      <c r="A40" s="1">
        <v>5</v>
      </c>
      <c r="B40" s="48" t="s">
        <v>286</v>
      </c>
      <c r="C40" s="45">
        <v>2016</v>
      </c>
      <c r="D40" s="122">
        <v>269</v>
      </c>
    </row>
    <row r="41" spans="1:4" s="12" customFormat="1" x14ac:dyDescent="0.2">
      <c r="A41" s="1">
        <v>6</v>
      </c>
      <c r="B41" s="48" t="s">
        <v>287</v>
      </c>
      <c r="C41" s="45">
        <v>2016</v>
      </c>
      <c r="D41" s="122">
        <v>932.34</v>
      </c>
    </row>
    <row r="42" spans="1:4" s="12" customFormat="1" x14ac:dyDescent="0.2">
      <c r="A42" s="1">
        <v>7</v>
      </c>
      <c r="B42" s="48" t="s">
        <v>288</v>
      </c>
      <c r="C42" s="45">
        <v>2017</v>
      </c>
      <c r="D42" s="122">
        <v>302.58</v>
      </c>
    </row>
    <row r="43" spans="1:4" s="12" customFormat="1" x14ac:dyDescent="0.2">
      <c r="A43" s="1">
        <v>8</v>
      </c>
      <c r="B43" s="48" t="s">
        <v>288</v>
      </c>
      <c r="C43" s="45">
        <v>2017</v>
      </c>
      <c r="D43" s="122">
        <v>302.58</v>
      </c>
    </row>
    <row r="44" spans="1:4" s="12" customFormat="1" x14ac:dyDescent="0.2">
      <c r="A44" s="1">
        <v>9</v>
      </c>
      <c r="B44" s="48" t="s">
        <v>289</v>
      </c>
      <c r="C44" s="45">
        <v>2017</v>
      </c>
      <c r="D44" s="122">
        <v>269</v>
      </c>
    </row>
    <row r="45" spans="1:4" s="12" customFormat="1" x14ac:dyDescent="0.2">
      <c r="A45" s="1">
        <v>10</v>
      </c>
      <c r="B45" s="48" t="s">
        <v>290</v>
      </c>
      <c r="C45" s="45">
        <v>2017</v>
      </c>
      <c r="D45" s="122">
        <v>2091</v>
      </c>
    </row>
    <row r="46" spans="1:4" s="12" customFormat="1" x14ac:dyDescent="0.2">
      <c r="A46" s="1">
        <v>11</v>
      </c>
      <c r="B46" s="246" t="s">
        <v>291</v>
      </c>
      <c r="C46" s="45">
        <v>2018</v>
      </c>
      <c r="D46" s="122">
        <v>2717.64</v>
      </c>
    </row>
    <row r="47" spans="1:4" s="12" customFormat="1" x14ac:dyDescent="0.2">
      <c r="A47" s="1">
        <v>12</v>
      </c>
      <c r="B47" s="246" t="s">
        <v>292</v>
      </c>
      <c r="C47" s="45">
        <v>2018</v>
      </c>
      <c r="D47" s="122">
        <v>2952</v>
      </c>
    </row>
    <row r="48" spans="1:4" s="12" customFormat="1" x14ac:dyDescent="0.2">
      <c r="A48" s="1">
        <v>13</v>
      </c>
      <c r="B48" s="246" t="s">
        <v>293</v>
      </c>
      <c r="C48" s="45">
        <v>2020</v>
      </c>
      <c r="D48" s="122">
        <v>879</v>
      </c>
    </row>
    <row r="49" spans="1:4" s="12" customFormat="1" x14ac:dyDescent="0.2">
      <c r="A49" s="1">
        <v>14</v>
      </c>
      <c r="B49" s="246" t="s">
        <v>294</v>
      </c>
      <c r="C49" s="45">
        <v>2020</v>
      </c>
      <c r="D49" s="122">
        <v>3049</v>
      </c>
    </row>
    <row r="50" spans="1:4" s="12" customFormat="1" ht="13.5" customHeight="1" x14ac:dyDescent="0.2">
      <c r="A50" s="1"/>
      <c r="B50" s="13" t="s">
        <v>0</v>
      </c>
      <c r="C50" s="1"/>
      <c r="D50" s="123">
        <f>SUM(D36:D49)</f>
        <v>19943.09</v>
      </c>
    </row>
    <row r="51" spans="1:4" s="12" customFormat="1" ht="13.5" customHeight="1" x14ac:dyDescent="0.2">
      <c r="A51" s="316" t="s">
        <v>97</v>
      </c>
      <c r="B51" s="316"/>
      <c r="C51" s="316"/>
      <c r="D51" s="316"/>
    </row>
    <row r="52" spans="1:4" s="12" customFormat="1" ht="13.5" customHeight="1" x14ac:dyDescent="0.2">
      <c r="A52" s="26">
        <v>1</v>
      </c>
      <c r="B52" s="47" t="s">
        <v>276</v>
      </c>
      <c r="C52" s="49">
        <v>2018</v>
      </c>
      <c r="D52" s="118">
        <v>16256</v>
      </c>
    </row>
    <row r="53" spans="1:4" s="12" customFormat="1" ht="13.5" customHeight="1" x14ac:dyDescent="0.2">
      <c r="A53" s="26">
        <v>2</v>
      </c>
      <c r="B53" s="46" t="s">
        <v>277</v>
      </c>
      <c r="C53" s="26">
        <v>2016</v>
      </c>
      <c r="D53" s="119">
        <v>2463</v>
      </c>
    </row>
    <row r="54" spans="1:4" s="12" customFormat="1" ht="13.5" customHeight="1" x14ac:dyDescent="0.2">
      <c r="A54" s="26">
        <v>3</v>
      </c>
      <c r="B54" s="46" t="s">
        <v>278</v>
      </c>
      <c r="C54" s="26">
        <v>2017</v>
      </c>
      <c r="D54" s="119">
        <v>2213</v>
      </c>
    </row>
    <row r="55" spans="1:4" s="12" customFormat="1" ht="13.5" customHeight="1" x14ac:dyDescent="0.2">
      <c r="A55" s="26">
        <v>4</v>
      </c>
      <c r="B55" s="46" t="s">
        <v>279</v>
      </c>
      <c r="C55" s="26">
        <v>2018</v>
      </c>
      <c r="D55" s="119">
        <v>989</v>
      </c>
    </row>
    <row r="56" spans="1:4" s="12" customFormat="1" ht="13.5" customHeight="1" x14ac:dyDescent="0.2">
      <c r="A56" s="26">
        <v>5</v>
      </c>
      <c r="B56" s="46" t="s">
        <v>280</v>
      </c>
      <c r="C56" s="26">
        <v>2016</v>
      </c>
      <c r="D56" s="119">
        <v>427.57</v>
      </c>
    </row>
    <row r="57" spans="1:4" s="12" customFormat="1" ht="13.5" customHeight="1" x14ac:dyDescent="0.3">
      <c r="A57" s="22"/>
      <c r="B57" s="327" t="s">
        <v>0</v>
      </c>
      <c r="C57" s="327" t="s">
        <v>4</v>
      </c>
      <c r="D57" s="123">
        <f>SUM(D52:D56)</f>
        <v>22348.57</v>
      </c>
    </row>
    <row r="58" spans="1:4" s="11" customFormat="1" x14ac:dyDescent="0.2">
      <c r="A58" s="324" t="s">
        <v>681</v>
      </c>
      <c r="B58" s="325"/>
      <c r="C58" s="325"/>
      <c r="D58" s="326"/>
    </row>
    <row r="59" spans="1:4" s="11" customFormat="1" x14ac:dyDescent="0.2">
      <c r="A59" s="225">
        <v>1</v>
      </c>
      <c r="B59" s="202" t="s">
        <v>644</v>
      </c>
      <c r="C59" s="26">
        <v>2016</v>
      </c>
      <c r="D59" s="227">
        <v>1149</v>
      </c>
    </row>
    <row r="60" spans="1:4" s="11" customFormat="1" x14ac:dyDescent="0.2">
      <c r="A60" s="225">
        <v>2</v>
      </c>
      <c r="B60" s="244" t="s">
        <v>428</v>
      </c>
      <c r="C60" s="228">
        <v>2018</v>
      </c>
      <c r="D60" s="229">
        <v>17500</v>
      </c>
    </row>
    <row r="61" spans="1:4" s="11" customFormat="1" ht="25.5" x14ac:dyDescent="0.2">
      <c r="A61" s="225">
        <v>3</v>
      </c>
      <c r="B61" s="244" t="s">
        <v>645</v>
      </c>
      <c r="C61" s="228">
        <v>2020</v>
      </c>
      <c r="D61" s="229">
        <v>8000</v>
      </c>
    </row>
    <row r="62" spans="1:4" s="11" customFormat="1" ht="14.25" customHeight="1" x14ac:dyDescent="0.3">
      <c r="A62" s="22"/>
      <c r="B62" s="327" t="s">
        <v>0</v>
      </c>
      <c r="C62" s="327" t="s">
        <v>4</v>
      </c>
      <c r="D62" s="230">
        <f>SUM(D59:D61)</f>
        <v>26649</v>
      </c>
    </row>
    <row r="63" spans="1:4" s="11" customFormat="1" x14ac:dyDescent="0.2">
      <c r="A63" s="324" t="s">
        <v>682</v>
      </c>
      <c r="B63" s="325"/>
      <c r="C63" s="325"/>
      <c r="D63" s="326"/>
    </row>
    <row r="64" spans="1:4" s="11" customFormat="1" x14ac:dyDescent="0.2">
      <c r="A64" s="1">
        <v>1</v>
      </c>
      <c r="B64" s="202" t="s">
        <v>422</v>
      </c>
      <c r="C64" s="26">
        <v>2016</v>
      </c>
      <c r="D64" s="227">
        <v>614.75</v>
      </c>
    </row>
    <row r="65" spans="1:4" s="11" customFormat="1" x14ac:dyDescent="0.2">
      <c r="A65" s="1">
        <v>2</v>
      </c>
      <c r="B65" s="244" t="s">
        <v>424</v>
      </c>
      <c r="C65" s="26">
        <v>2016</v>
      </c>
      <c r="D65" s="232">
        <v>1446</v>
      </c>
    </row>
    <row r="66" spans="1:4" s="11" customFormat="1" x14ac:dyDescent="0.2">
      <c r="A66" s="1">
        <v>3</v>
      </c>
      <c r="B66" s="244" t="s">
        <v>425</v>
      </c>
      <c r="C66" s="228">
        <v>2016</v>
      </c>
      <c r="D66" s="229">
        <v>1250</v>
      </c>
    </row>
    <row r="67" spans="1:4" s="11" customFormat="1" x14ac:dyDescent="0.2">
      <c r="A67" s="1">
        <v>4</v>
      </c>
      <c r="B67" s="244" t="s">
        <v>426</v>
      </c>
      <c r="C67" s="228">
        <v>2016</v>
      </c>
      <c r="D67" s="229">
        <v>2950</v>
      </c>
    </row>
    <row r="68" spans="1:4" s="11" customFormat="1" ht="25.5" x14ac:dyDescent="0.2">
      <c r="A68" s="1">
        <v>5</v>
      </c>
      <c r="B68" s="244" t="s">
        <v>431</v>
      </c>
      <c r="C68" s="228">
        <v>2019</v>
      </c>
      <c r="D68" s="229">
        <v>21901.66</v>
      </c>
    </row>
    <row r="69" spans="1:4" s="11" customFormat="1" ht="25.5" x14ac:dyDescent="0.2">
      <c r="A69" s="1">
        <v>6</v>
      </c>
      <c r="B69" s="244" t="s">
        <v>432</v>
      </c>
      <c r="C69" s="228">
        <v>2019</v>
      </c>
      <c r="D69" s="229">
        <v>2763.42</v>
      </c>
    </row>
    <row r="70" spans="1:4" s="11" customFormat="1" x14ac:dyDescent="0.2">
      <c r="A70" s="1">
        <v>7</v>
      </c>
      <c r="B70" s="244" t="s">
        <v>433</v>
      </c>
      <c r="C70" s="228">
        <v>2019</v>
      </c>
      <c r="D70" s="229">
        <v>1991.06</v>
      </c>
    </row>
    <row r="71" spans="1:4" s="11" customFormat="1" x14ac:dyDescent="0.2">
      <c r="A71" s="1">
        <v>8</v>
      </c>
      <c r="B71" s="247" t="s">
        <v>434</v>
      </c>
      <c r="C71" s="228">
        <v>2016</v>
      </c>
      <c r="D71" s="229">
        <v>2153.23</v>
      </c>
    </row>
    <row r="72" spans="1:4" s="11" customFormat="1" x14ac:dyDescent="0.2">
      <c r="A72" s="1">
        <v>9</v>
      </c>
      <c r="B72" s="247" t="s">
        <v>440</v>
      </c>
      <c r="C72" s="228">
        <v>2020</v>
      </c>
      <c r="D72" s="229">
        <v>1069</v>
      </c>
    </row>
    <row r="73" spans="1:4" s="11" customFormat="1" ht="25.5" x14ac:dyDescent="0.2">
      <c r="A73" s="1">
        <v>10</v>
      </c>
      <c r="B73" s="247" t="s">
        <v>648</v>
      </c>
      <c r="C73" s="228">
        <v>2020</v>
      </c>
      <c r="D73" s="229">
        <v>11130.1</v>
      </c>
    </row>
    <row r="74" spans="1:4" s="11" customFormat="1" ht="18.75" x14ac:dyDescent="0.3">
      <c r="A74" s="22"/>
      <c r="B74" s="327" t="s">
        <v>0</v>
      </c>
      <c r="C74" s="327" t="s">
        <v>4</v>
      </c>
      <c r="D74" s="234">
        <f>SUM(D64:D73)</f>
        <v>47269.22</v>
      </c>
    </row>
    <row r="75" spans="1:4" s="11" customFormat="1" x14ac:dyDescent="0.2">
      <c r="A75" s="330" t="s">
        <v>683</v>
      </c>
      <c r="B75" s="331"/>
      <c r="C75" s="331"/>
      <c r="D75" s="332"/>
    </row>
    <row r="76" spans="1:4" s="11" customFormat="1" x14ac:dyDescent="0.2">
      <c r="A76" s="233">
        <v>1</v>
      </c>
      <c r="B76" s="202" t="s">
        <v>423</v>
      </c>
      <c r="C76" s="26">
        <v>2016</v>
      </c>
      <c r="D76" s="227">
        <v>2162.41</v>
      </c>
    </row>
    <row r="77" spans="1:4" s="11" customFormat="1" ht="25.5" x14ac:dyDescent="0.2">
      <c r="A77" s="233">
        <v>2</v>
      </c>
      <c r="B77" s="202" t="s">
        <v>653</v>
      </c>
      <c r="C77" s="26">
        <v>2016</v>
      </c>
      <c r="D77" s="227">
        <v>1100</v>
      </c>
    </row>
    <row r="78" spans="1:4" s="11" customFormat="1" x14ac:dyDescent="0.2">
      <c r="A78" s="233">
        <v>3</v>
      </c>
      <c r="B78" s="247" t="s">
        <v>427</v>
      </c>
      <c r="C78" s="228">
        <v>2016</v>
      </c>
      <c r="D78" s="229">
        <v>1194.79</v>
      </c>
    </row>
    <row r="79" spans="1:4" s="11" customFormat="1" x14ac:dyDescent="0.2">
      <c r="A79" s="233">
        <v>4</v>
      </c>
      <c r="B79" s="247" t="s">
        <v>654</v>
      </c>
      <c r="C79" s="228">
        <v>2018</v>
      </c>
      <c r="D79" s="229">
        <v>3923.7</v>
      </c>
    </row>
    <row r="80" spans="1:4" s="11" customFormat="1" x14ac:dyDescent="0.2">
      <c r="A80" s="233">
        <v>5</v>
      </c>
      <c r="B80" s="247" t="s">
        <v>429</v>
      </c>
      <c r="C80" s="228">
        <v>2018</v>
      </c>
      <c r="D80" s="229">
        <v>17500</v>
      </c>
    </row>
    <row r="81" spans="1:4" s="11" customFormat="1" x14ac:dyDescent="0.2">
      <c r="A81" s="233">
        <v>6</v>
      </c>
      <c r="B81" s="247" t="s">
        <v>435</v>
      </c>
      <c r="C81" s="228">
        <v>2019</v>
      </c>
      <c r="D81" s="229">
        <v>780</v>
      </c>
    </row>
    <row r="82" spans="1:4" s="11" customFormat="1" x14ac:dyDescent="0.2">
      <c r="A82" s="233">
        <v>7</v>
      </c>
      <c r="B82" s="247" t="s">
        <v>436</v>
      </c>
      <c r="C82" s="228">
        <v>2019</v>
      </c>
      <c r="D82" s="229">
        <v>840.32</v>
      </c>
    </row>
    <row r="83" spans="1:4" s="11" customFormat="1" x14ac:dyDescent="0.2">
      <c r="A83" s="233">
        <v>8</v>
      </c>
      <c r="B83" s="247" t="s">
        <v>437</v>
      </c>
      <c r="C83" s="228">
        <v>2019</v>
      </c>
      <c r="D83" s="229">
        <v>2631.96</v>
      </c>
    </row>
    <row r="84" spans="1:4" s="11" customFormat="1" x14ac:dyDescent="0.2">
      <c r="A84" s="233">
        <v>9</v>
      </c>
      <c r="B84" s="247" t="s">
        <v>438</v>
      </c>
      <c r="C84" s="228">
        <v>2019</v>
      </c>
      <c r="D84" s="229">
        <v>830</v>
      </c>
    </row>
    <row r="85" spans="1:4" s="11" customFormat="1" x14ac:dyDescent="0.2">
      <c r="A85" s="233">
        <v>10</v>
      </c>
      <c r="B85" s="247" t="s">
        <v>439</v>
      </c>
      <c r="C85" s="228">
        <v>2019</v>
      </c>
      <c r="D85" s="229">
        <v>840.32</v>
      </c>
    </row>
    <row r="86" spans="1:4" s="11" customFormat="1" x14ac:dyDescent="0.2">
      <c r="A86" s="233">
        <v>11</v>
      </c>
      <c r="B86" s="247" t="s">
        <v>655</v>
      </c>
      <c r="C86" s="228">
        <v>2019</v>
      </c>
      <c r="D86" s="229">
        <v>1973.97</v>
      </c>
    </row>
    <row r="87" spans="1:4" s="11" customFormat="1" ht="25.5" x14ac:dyDescent="0.2">
      <c r="A87" s="233">
        <v>12</v>
      </c>
      <c r="B87" s="247" t="s">
        <v>656</v>
      </c>
      <c r="C87" s="228">
        <v>2020</v>
      </c>
      <c r="D87" s="229">
        <v>6731.7</v>
      </c>
    </row>
    <row r="88" spans="1:4" s="11" customFormat="1" ht="25.5" x14ac:dyDescent="0.2">
      <c r="A88" s="233">
        <v>13</v>
      </c>
      <c r="B88" s="247" t="s">
        <v>657</v>
      </c>
      <c r="C88" s="228">
        <v>2020</v>
      </c>
      <c r="D88" s="229">
        <v>4887.8</v>
      </c>
    </row>
    <row r="89" spans="1:4" s="11" customFormat="1" x14ac:dyDescent="0.2">
      <c r="A89" s="233">
        <v>14</v>
      </c>
      <c r="B89" s="247" t="s">
        <v>658</v>
      </c>
      <c r="C89" s="228">
        <v>2020</v>
      </c>
      <c r="D89" s="229">
        <v>1347</v>
      </c>
    </row>
    <row r="90" spans="1:4" s="11" customFormat="1" ht="19.5" customHeight="1" x14ac:dyDescent="0.2">
      <c r="A90" s="233">
        <v>15</v>
      </c>
      <c r="B90" s="247" t="s">
        <v>659</v>
      </c>
      <c r="C90" s="228">
        <v>2020</v>
      </c>
      <c r="D90" s="229">
        <v>898</v>
      </c>
    </row>
    <row r="91" spans="1:4" s="11" customFormat="1" x14ac:dyDescent="0.2">
      <c r="A91" s="2"/>
      <c r="B91" s="327" t="s">
        <v>0</v>
      </c>
      <c r="C91" s="327" t="s">
        <v>4</v>
      </c>
      <c r="D91" s="234">
        <f>SUM(D76:D90)</f>
        <v>47641.97</v>
      </c>
    </row>
    <row r="92" spans="1:4" s="11" customFormat="1" ht="12.75" customHeight="1" x14ac:dyDescent="0.2">
      <c r="A92" s="316" t="s">
        <v>684</v>
      </c>
      <c r="B92" s="316"/>
      <c r="C92" s="316"/>
      <c r="D92" s="316"/>
    </row>
    <row r="93" spans="1:4" s="11" customFormat="1" x14ac:dyDescent="0.2">
      <c r="A93" s="1">
        <v>1</v>
      </c>
      <c r="B93" s="248" t="s">
        <v>430</v>
      </c>
      <c r="C93" s="50">
        <v>2019</v>
      </c>
      <c r="D93" s="124">
        <v>1559.34</v>
      </c>
    </row>
    <row r="94" spans="1:4" x14ac:dyDescent="0.2">
      <c r="A94" s="1"/>
      <c r="B94" s="323" t="s">
        <v>22</v>
      </c>
      <c r="C94" s="323"/>
      <c r="D94" s="121">
        <f>SUM(D93:D93)</f>
        <v>1559.34</v>
      </c>
    </row>
    <row r="95" spans="1:4" x14ac:dyDescent="0.2">
      <c r="A95" s="316" t="s">
        <v>685</v>
      </c>
      <c r="B95" s="316"/>
      <c r="C95" s="316"/>
      <c r="D95" s="316"/>
    </row>
    <row r="96" spans="1:4" x14ac:dyDescent="0.2">
      <c r="A96" s="130">
        <v>1</v>
      </c>
      <c r="B96" s="245" t="s">
        <v>382</v>
      </c>
      <c r="C96" s="131">
        <v>2018</v>
      </c>
      <c r="D96" s="132">
        <v>5765.01</v>
      </c>
    </row>
    <row r="97" spans="1:4" x14ac:dyDescent="0.2">
      <c r="A97" s="130">
        <v>2</v>
      </c>
      <c r="B97" s="249" t="s">
        <v>383</v>
      </c>
      <c r="C97" s="131">
        <v>2019</v>
      </c>
      <c r="D97" s="132">
        <v>3057</v>
      </c>
    </row>
    <row r="98" spans="1:4" x14ac:dyDescent="0.2">
      <c r="A98" s="130">
        <v>3</v>
      </c>
      <c r="B98" s="246" t="s">
        <v>384</v>
      </c>
      <c r="C98" s="133">
        <v>2019</v>
      </c>
      <c r="D98" s="134">
        <v>499</v>
      </c>
    </row>
    <row r="99" spans="1:4" x14ac:dyDescent="0.2">
      <c r="A99" s="130">
        <v>4</v>
      </c>
      <c r="B99" s="246" t="s">
        <v>385</v>
      </c>
      <c r="C99" s="133">
        <v>2019</v>
      </c>
      <c r="D99" s="134">
        <v>993.63</v>
      </c>
    </row>
    <row r="100" spans="1:4" x14ac:dyDescent="0.2">
      <c r="A100" s="130">
        <v>5</v>
      </c>
      <c r="B100" s="246" t="s">
        <v>386</v>
      </c>
      <c r="C100" s="133">
        <v>2019</v>
      </c>
      <c r="D100" s="134">
        <v>1549</v>
      </c>
    </row>
    <row r="101" spans="1:4" x14ac:dyDescent="0.2">
      <c r="A101" s="130">
        <v>6</v>
      </c>
      <c r="B101" s="246" t="s">
        <v>384</v>
      </c>
      <c r="C101" s="133">
        <v>2019</v>
      </c>
      <c r="D101" s="134">
        <v>459</v>
      </c>
    </row>
    <row r="102" spans="1:4" x14ac:dyDescent="0.2">
      <c r="A102" s="130">
        <v>7</v>
      </c>
      <c r="B102" s="246" t="s">
        <v>387</v>
      </c>
      <c r="C102" s="133">
        <v>2020</v>
      </c>
      <c r="D102" s="134">
        <v>4900</v>
      </c>
    </row>
    <row r="103" spans="1:4" x14ac:dyDescent="0.2">
      <c r="A103" s="130">
        <v>8</v>
      </c>
      <c r="B103" s="246" t="s">
        <v>392</v>
      </c>
      <c r="C103" s="133">
        <v>2016</v>
      </c>
      <c r="D103" s="134">
        <v>1792</v>
      </c>
    </row>
    <row r="104" spans="1:4" x14ac:dyDescent="0.2">
      <c r="A104" s="130">
        <v>9</v>
      </c>
      <c r="B104" s="246" t="s">
        <v>384</v>
      </c>
      <c r="C104" s="133">
        <v>2019</v>
      </c>
      <c r="D104" s="134">
        <v>499</v>
      </c>
    </row>
    <row r="105" spans="1:4" x14ac:dyDescent="0.2">
      <c r="A105" s="130">
        <v>10</v>
      </c>
      <c r="B105" s="246" t="s">
        <v>393</v>
      </c>
      <c r="C105" s="133">
        <v>2019</v>
      </c>
      <c r="D105" s="134">
        <v>3600</v>
      </c>
    </row>
    <row r="106" spans="1:4" x14ac:dyDescent="0.2">
      <c r="A106" s="130">
        <v>11</v>
      </c>
      <c r="B106" s="246" t="s">
        <v>389</v>
      </c>
      <c r="C106" s="133">
        <v>2019</v>
      </c>
      <c r="D106" s="134">
        <v>4000</v>
      </c>
    </row>
    <row r="107" spans="1:4" x14ac:dyDescent="0.2">
      <c r="A107" s="130">
        <v>12</v>
      </c>
      <c r="B107" s="246" t="s">
        <v>390</v>
      </c>
      <c r="C107" s="133">
        <v>2019</v>
      </c>
      <c r="D107" s="134">
        <v>8099.24</v>
      </c>
    </row>
    <row r="108" spans="1:4" x14ac:dyDescent="0.2">
      <c r="A108" s="130">
        <v>13</v>
      </c>
      <c r="B108" s="246" t="s">
        <v>394</v>
      </c>
      <c r="C108" s="133">
        <v>2015</v>
      </c>
      <c r="D108" s="134">
        <v>550</v>
      </c>
    </row>
    <row r="109" spans="1:4" x14ac:dyDescent="0.2">
      <c r="A109" s="130">
        <v>14</v>
      </c>
      <c r="B109" s="246" t="s">
        <v>395</v>
      </c>
      <c r="C109" s="133">
        <v>2015</v>
      </c>
      <c r="D109" s="134">
        <v>4500</v>
      </c>
    </row>
    <row r="110" spans="1:4" x14ac:dyDescent="0.2">
      <c r="A110" s="1"/>
      <c r="B110" s="333" t="s">
        <v>0</v>
      </c>
      <c r="C110" s="334"/>
      <c r="D110" s="121">
        <f>SUM(D96:D109)</f>
        <v>40262.879999999997</v>
      </c>
    </row>
    <row r="111" spans="1:4" s="11" customFormat="1" x14ac:dyDescent="0.2">
      <c r="A111" s="20"/>
      <c r="B111" s="21"/>
      <c r="C111" s="36"/>
      <c r="D111" s="125"/>
    </row>
    <row r="112" spans="1:4" s="11" customFormat="1" x14ac:dyDescent="0.2">
      <c r="A112" s="19"/>
      <c r="B112" s="18"/>
      <c r="C112" s="23"/>
      <c r="D112" s="126"/>
    </row>
    <row r="113" spans="1:4" s="11" customFormat="1" x14ac:dyDescent="0.2">
      <c r="A113" s="315" t="s">
        <v>2</v>
      </c>
      <c r="B113" s="315"/>
      <c r="C113" s="315"/>
      <c r="D113" s="315"/>
    </row>
    <row r="114" spans="1:4" s="11" customFormat="1" ht="25.5" x14ac:dyDescent="0.2">
      <c r="A114" s="2" t="s">
        <v>24</v>
      </c>
      <c r="B114" s="2" t="s">
        <v>32</v>
      </c>
      <c r="C114" s="2" t="s">
        <v>33</v>
      </c>
      <c r="D114" s="106" t="s">
        <v>34</v>
      </c>
    </row>
    <row r="115" spans="1:4" x14ac:dyDescent="0.2">
      <c r="A115" s="316" t="s">
        <v>92</v>
      </c>
      <c r="B115" s="316"/>
      <c r="C115" s="316"/>
      <c r="D115" s="316"/>
    </row>
    <row r="116" spans="1:4" s="11" customFormat="1" x14ac:dyDescent="0.2">
      <c r="A116" s="1">
        <v>1</v>
      </c>
      <c r="B116" s="42" t="s">
        <v>236</v>
      </c>
      <c r="C116" s="40">
        <v>2019</v>
      </c>
      <c r="D116" s="119">
        <v>4649</v>
      </c>
    </row>
    <row r="117" spans="1:4" s="11" customFormat="1" x14ac:dyDescent="0.2">
      <c r="A117" s="1">
        <v>2</v>
      </c>
      <c r="B117" s="42" t="s">
        <v>237</v>
      </c>
      <c r="C117" s="40">
        <v>2018</v>
      </c>
      <c r="D117" s="119">
        <v>1031.1600000000001</v>
      </c>
    </row>
    <row r="118" spans="1:4" s="11" customFormat="1" x14ac:dyDescent="0.2">
      <c r="A118" s="1">
        <v>3</v>
      </c>
      <c r="B118" s="42" t="s">
        <v>238</v>
      </c>
      <c r="C118" s="40">
        <v>2019</v>
      </c>
      <c r="D118" s="119">
        <v>1199</v>
      </c>
    </row>
    <row r="119" spans="1:4" s="11" customFormat="1" x14ac:dyDescent="0.2">
      <c r="A119" s="1"/>
      <c r="B119" s="13" t="s">
        <v>0</v>
      </c>
      <c r="C119" s="1"/>
      <c r="D119" s="238">
        <f>SUM(D116:D118)</f>
        <v>6879.16</v>
      </c>
    </row>
    <row r="120" spans="1:4" ht="13.5" customHeight="1" x14ac:dyDescent="0.2">
      <c r="A120" s="316" t="s">
        <v>96</v>
      </c>
      <c r="B120" s="316"/>
      <c r="C120" s="316"/>
      <c r="D120" s="316"/>
    </row>
    <row r="121" spans="1:4" ht="13.5" customHeight="1" x14ac:dyDescent="0.2">
      <c r="A121" s="1">
        <v>1</v>
      </c>
      <c r="B121" s="48" t="s">
        <v>295</v>
      </c>
      <c r="C121" s="45">
        <v>2016</v>
      </c>
      <c r="D121" s="122">
        <v>3127.99</v>
      </c>
    </row>
    <row r="122" spans="1:4" s="12" customFormat="1" ht="13.5" customHeight="1" x14ac:dyDescent="0.2">
      <c r="A122" s="1"/>
      <c r="B122" s="48" t="s">
        <v>0</v>
      </c>
      <c r="C122" s="48"/>
      <c r="D122" s="238">
        <f>D121</f>
        <v>3127.99</v>
      </c>
    </row>
    <row r="123" spans="1:4" s="12" customFormat="1" ht="13.5" customHeight="1" x14ac:dyDescent="0.2">
      <c r="A123" s="316" t="s">
        <v>676</v>
      </c>
      <c r="B123" s="316"/>
      <c r="C123" s="316"/>
      <c r="D123" s="316"/>
    </row>
    <row r="124" spans="1:4" s="12" customFormat="1" ht="13.5" customHeight="1" x14ac:dyDescent="0.2">
      <c r="A124" s="1">
        <v>1</v>
      </c>
      <c r="B124" s="48" t="s">
        <v>332</v>
      </c>
      <c r="C124" s="45">
        <v>2019</v>
      </c>
      <c r="D124" s="122">
        <v>6027</v>
      </c>
    </row>
    <row r="125" spans="1:4" s="11" customFormat="1" x14ac:dyDescent="0.2">
      <c r="A125" s="323" t="s">
        <v>0</v>
      </c>
      <c r="B125" s="323" t="s">
        <v>4</v>
      </c>
      <c r="C125" s="1"/>
      <c r="D125" s="239">
        <f>SUM(D124:D124)</f>
        <v>6027</v>
      </c>
    </row>
    <row r="126" spans="1:4" s="11" customFormat="1" x14ac:dyDescent="0.2">
      <c r="A126" s="317" t="s">
        <v>681</v>
      </c>
      <c r="B126" s="318"/>
      <c r="C126" s="318"/>
      <c r="D126" s="319"/>
    </row>
    <row r="127" spans="1:4" s="11" customFormat="1" x14ac:dyDescent="0.2">
      <c r="A127" s="26">
        <v>1</v>
      </c>
      <c r="B127" s="202" t="s">
        <v>442</v>
      </c>
      <c r="C127" s="26">
        <v>2017</v>
      </c>
      <c r="D127" s="227">
        <v>1799</v>
      </c>
    </row>
    <row r="128" spans="1:4" s="11" customFormat="1" x14ac:dyDescent="0.2">
      <c r="A128" s="26">
        <v>2</v>
      </c>
      <c r="B128" s="202" t="s">
        <v>442</v>
      </c>
      <c r="C128" s="26">
        <v>2017</v>
      </c>
      <c r="D128" s="227">
        <v>1799</v>
      </c>
    </row>
    <row r="129" spans="1:4" s="11" customFormat="1" x14ac:dyDescent="0.2">
      <c r="A129" s="26">
        <v>3</v>
      </c>
      <c r="B129" s="202" t="s">
        <v>442</v>
      </c>
      <c r="C129" s="26">
        <v>2018</v>
      </c>
      <c r="D129" s="227">
        <v>1814</v>
      </c>
    </row>
    <row r="130" spans="1:4" s="11" customFormat="1" x14ac:dyDescent="0.2">
      <c r="A130" s="26">
        <v>4</v>
      </c>
      <c r="B130" s="202" t="s">
        <v>442</v>
      </c>
      <c r="C130" s="26">
        <v>2018</v>
      </c>
      <c r="D130" s="227">
        <v>1899</v>
      </c>
    </row>
    <row r="131" spans="1:4" s="11" customFormat="1" x14ac:dyDescent="0.2">
      <c r="A131" s="26">
        <v>5</v>
      </c>
      <c r="B131" s="236" t="s">
        <v>444</v>
      </c>
      <c r="C131" s="26">
        <v>2019</v>
      </c>
      <c r="D131" s="227">
        <v>1720</v>
      </c>
    </row>
    <row r="132" spans="1:4" s="11" customFormat="1" x14ac:dyDescent="0.2">
      <c r="A132" s="26">
        <v>6</v>
      </c>
      <c r="B132" s="236" t="s">
        <v>444</v>
      </c>
      <c r="C132" s="26">
        <v>2019</v>
      </c>
      <c r="D132" s="227">
        <v>1720</v>
      </c>
    </row>
    <row r="133" spans="1:4" s="11" customFormat="1" x14ac:dyDescent="0.2">
      <c r="A133" s="26">
        <v>7</v>
      </c>
      <c r="B133" s="236" t="s">
        <v>445</v>
      </c>
      <c r="C133" s="26">
        <v>2019</v>
      </c>
      <c r="D133" s="227">
        <v>1430</v>
      </c>
    </row>
    <row r="134" spans="1:4" s="11" customFormat="1" x14ac:dyDescent="0.2">
      <c r="A134" s="26">
        <v>8</v>
      </c>
      <c r="B134" s="236" t="s">
        <v>446</v>
      </c>
      <c r="C134" s="26">
        <v>2020</v>
      </c>
      <c r="D134" s="227">
        <v>2699</v>
      </c>
    </row>
    <row r="135" spans="1:4" s="11" customFormat="1" x14ac:dyDescent="0.2">
      <c r="A135" s="26">
        <v>9</v>
      </c>
      <c r="B135" s="236" t="s">
        <v>447</v>
      </c>
      <c r="C135" s="26">
        <v>2020</v>
      </c>
      <c r="D135" s="227">
        <v>2299</v>
      </c>
    </row>
    <row r="136" spans="1:4" s="11" customFormat="1" x14ac:dyDescent="0.2">
      <c r="A136" s="26">
        <v>10</v>
      </c>
      <c r="B136" s="236" t="s">
        <v>447</v>
      </c>
      <c r="C136" s="26">
        <v>2020</v>
      </c>
      <c r="D136" s="227">
        <v>2299</v>
      </c>
    </row>
    <row r="137" spans="1:4" s="11" customFormat="1" x14ac:dyDescent="0.2">
      <c r="A137" s="26">
        <v>11</v>
      </c>
      <c r="B137" s="236" t="s">
        <v>447</v>
      </c>
      <c r="C137" s="26">
        <v>2020</v>
      </c>
      <c r="D137" s="227">
        <v>2299</v>
      </c>
    </row>
    <row r="138" spans="1:4" s="11" customFormat="1" x14ac:dyDescent="0.2">
      <c r="A138" s="26">
        <v>12</v>
      </c>
      <c r="B138" s="236" t="s">
        <v>447</v>
      </c>
      <c r="C138" s="26">
        <v>2020</v>
      </c>
      <c r="D138" s="227">
        <v>2299</v>
      </c>
    </row>
    <row r="139" spans="1:4" s="11" customFormat="1" x14ac:dyDescent="0.2">
      <c r="A139" s="26">
        <v>13</v>
      </c>
      <c r="B139" s="236" t="s">
        <v>447</v>
      </c>
      <c r="C139" s="26">
        <v>2020</v>
      </c>
      <c r="D139" s="227">
        <v>2299</v>
      </c>
    </row>
    <row r="140" spans="1:4" s="11" customFormat="1" x14ac:dyDescent="0.2">
      <c r="A140" s="26">
        <v>14</v>
      </c>
      <c r="B140" s="236" t="s">
        <v>447</v>
      </c>
      <c r="C140" s="26">
        <v>2020</v>
      </c>
      <c r="D140" s="227">
        <v>2299</v>
      </c>
    </row>
    <row r="141" spans="1:4" s="11" customFormat="1" x14ac:dyDescent="0.2">
      <c r="A141" s="26">
        <v>15</v>
      </c>
      <c r="B141" s="236" t="s">
        <v>447</v>
      </c>
      <c r="C141" s="26">
        <v>2020</v>
      </c>
      <c r="D141" s="227">
        <v>2299</v>
      </c>
    </row>
    <row r="142" spans="1:4" s="11" customFormat="1" x14ac:dyDescent="0.2">
      <c r="A142" s="26">
        <v>16</v>
      </c>
      <c r="B142" s="236" t="s">
        <v>646</v>
      </c>
      <c r="C142" s="26">
        <v>2020</v>
      </c>
      <c r="D142" s="227">
        <v>2699</v>
      </c>
    </row>
    <row r="143" spans="1:4" s="11" customFormat="1" x14ac:dyDescent="0.2">
      <c r="A143" s="26">
        <v>17</v>
      </c>
      <c r="B143" s="236" t="s">
        <v>646</v>
      </c>
      <c r="C143" s="26">
        <v>2020</v>
      </c>
      <c r="D143" s="227">
        <v>2699</v>
      </c>
    </row>
    <row r="144" spans="1:4" s="11" customFormat="1" x14ac:dyDescent="0.2">
      <c r="A144" s="26">
        <v>18</v>
      </c>
      <c r="B144" s="236" t="s">
        <v>646</v>
      </c>
      <c r="C144" s="26">
        <v>2020</v>
      </c>
      <c r="D144" s="227">
        <v>2699</v>
      </c>
    </row>
    <row r="145" spans="1:4" s="11" customFormat="1" x14ac:dyDescent="0.2">
      <c r="A145" s="26">
        <v>19</v>
      </c>
      <c r="B145" s="236" t="s">
        <v>646</v>
      </c>
      <c r="C145" s="26">
        <v>2020</v>
      </c>
      <c r="D145" s="227">
        <v>2699</v>
      </c>
    </row>
    <row r="146" spans="1:4" s="11" customFormat="1" x14ac:dyDescent="0.2">
      <c r="A146" s="26">
        <v>20</v>
      </c>
      <c r="B146" s="236" t="s">
        <v>646</v>
      </c>
      <c r="C146" s="26">
        <v>2020</v>
      </c>
      <c r="D146" s="227">
        <v>2699</v>
      </c>
    </row>
    <row r="147" spans="1:4" s="11" customFormat="1" x14ac:dyDescent="0.2">
      <c r="A147" s="26">
        <v>21</v>
      </c>
      <c r="B147" s="236" t="s">
        <v>647</v>
      </c>
      <c r="C147" s="26">
        <v>2020</v>
      </c>
      <c r="D147" s="227">
        <v>2699</v>
      </c>
    </row>
    <row r="148" spans="1:4" s="11" customFormat="1" x14ac:dyDescent="0.2">
      <c r="A148" s="26">
        <v>22</v>
      </c>
      <c r="B148" s="236" t="s">
        <v>646</v>
      </c>
      <c r="C148" s="26">
        <v>2020</v>
      </c>
      <c r="D148" s="227">
        <v>2699</v>
      </c>
    </row>
    <row r="149" spans="1:4" s="11" customFormat="1" x14ac:dyDescent="0.2">
      <c r="A149" s="26">
        <v>23</v>
      </c>
      <c r="B149" s="236" t="s">
        <v>646</v>
      </c>
      <c r="C149" s="26">
        <v>2020</v>
      </c>
      <c r="D149" s="227">
        <v>2699</v>
      </c>
    </row>
    <row r="150" spans="1:4" s="11" customFormat="1" x14ac:dyDescent="0.2">
      <c r="A150" s="26">
        <v>24</v>
      </c>
      <c r="B150" s="236" t="s">
        <v>646</v>
      </c>
      <c r="C150" s="26">
        <v>2020</v>
      </c>
      <c r="D150" s="227">
        <v>2699</v>
      </c>
    </row>
    <row r="151" spans="1:4" s="11" customFormat="1" x14ac:dyDescent="0.2">
      <c r="A151" s="320" t="s">
        <v>22</v>
      </c>
      <c r="B151" s="321"/>
      <c r="C151" s="322"/>
      <c r="D151" s="235">
        <f>SUM(D127:D150)</f>
        <v>55264</v>
      </c>
    </row>
    <row r="152" spans="1:4" s="11" customFormat="1" x14ac:dyDescent="0.2">
      <c r="A152" s="324" t="s">
        <v>677</v>
      </c>
      <c r="B152" s="325"/>
      <c r="C152" s="325"/>
      <c r="D152" s="326"/>
    </row>
    <row r="153" spans="1:4" s="11" customFormat="1" x14ac:dyDescent="0.2">
      <c r="A153" s="26">
        <v>1</v>
      </c>
      <c r="B153" s="236" t="s">
        <v>448</v>
      </c>
      <c r="C153" s="26">
        <v>2020</v>
      </c>
      <c r="D153" s="227">
        <v>2000</v>
      </c>
    </row>
    <row r="154" spans="1:4" s="11" customFormat="1" x14ac:dyDescent="0.2">
      <c r="A154" s="26">
        <v>2</v>
      </c>
      <c r="B154" s="236" t="s">
        <v>448</v>
      </c>
      <c r="C154" s="26">
        <v>2020</v>
      </c>
      <c r="D154" s="227">
        <v>2500</v>
      </c>
    </row>
    <row r="155" spans="1:4" s="11" customFormat="1" x14ac:dyDescent="0.2">
      <c r="A155" s="26">
        <v>3</v>
      </c>
      <c r="B155" s="236" t="s">
        <v>649</v>
      </c>
      <c r="C155" s="26">
        <v>2020</v>
      </c>
      <c r="D155" s="227">
        <v>2699</v>
      </c>
    </row>
    <row r="156" spans="1:4" s="11" customFormat="1" x14ac:dyDescent="0.2">
      <c r="A156" s="26">
        <v>4</v>
      </c>
      <c r="B156" s="236" t="s">
        <v>650</v>
      </c>
      <c r="C156" s="26">
        <v>2020</v>
      </c>
      <c r="D156" s="227">
        <v>2699</v>
      </c>
    </row>
    <row r="157" spans="1:4" s="11" customFormat="1" x14ac:dyDescent="0.2">
      <c r="A157" s="26">
        <v>5</v>
      </c>
      <c r="B157" s="236" t="s">
        <v>649</v>
      </c>
      <c r="C157" s="26">
        <v>2020</v>
      </c>
      <c r="D157" s="227">
        <v>2699</v>
      </c>
    </row>
    <row r="158" spans="1:4" s="11" customFormat="1" x14ac:dyDescent="0.2">
      <c r="A158" s="26">
        <v>6</v>
      </c>
      <c r="B158" s="236" t="s">
        <v>650</v>
      </c>
      <c r="C158" s="26">
        <v>2020</v>
      </c>
      <c r="D158" s="227">
        <v>2699</v>
      </c>
    </row>
    <row r="159" spans="1:4" s="11" customFormat="1" x14ac:dyDescent="0.2">
      <c r="A159" s="26">
        <v>7</v>
      </c>
      <c r="B159" s="236" t="s">
        <v>650</v>
      </c>
      <c r="C159" s="26">
        <v>2020</v>
      </c>
      <c r="D159" s="227">
        <v>2699</v>
      </c>
    </row>
    <row r="160" spans="1:4" s="11" customFormat="1" x14ac:dyDescent="0.2">
      <c r="A160" s="26">
        <v>8</v>
      </c>
      <c r="B160" s="236" t="s">
        <v>651</v>
      </c>
      <c r="C160" s="26">
        <v>2020</v>
      </c>
      <c r="D160" s="227">
        <v>2699</v>
      </c>
    </row>
    <row r="161" spans="1:4" s="11" customFormat="1" x14ac:dyDescent="0.2">
      <c r="A161" s="26">
        <v>9</v>
      </c>
      <c r="B161" s="236" t="s">
        <v>650</v>
      </c>
      <c r="C161" s="26">
        <v>2020</v>
      </c>
      <c r="D161" s="227">
        <v>2699</v>
      </c>
    </row>
    <row r="162" spans="1:4" s="11" customFormat="1" x14ac:dyDescent="0.2">
      <c r="A162" s="26">
        <v>10</v>
      </c>
      <c r="B162" s="236" t="s">
        <v>652</v>
      </c>
      <c r="C162" s="26">
        <v>2020</v>
      </c>
      <c r="D162" s="227">
        <v>2699</v>
      </c>
    </row>
    <row r="163" spans="1:4" s="11" customFormat="1" x14ac:dyDescent="0.2">
      <c r="A163" s="26">
        <v>11</v>
      </c>
      <c r="B163" s="236" t="s">
        <v>652</v>
      </c>
      <c r="C163" s="26">
        <v>2020</v>
      </c>
      <c r="D163" s="227">
        <v>2699</v>
      </c>
    </row>
    <row r="164" spans="1:4" s="11" customFormat="1" x14ac:dyDescent="0.2">
      <c r="A164" s="26">
        <v>12</v>
      </c>
      <c r="B164" s="236" t="s">
        <v>652</v>
      </c>
      <c r="C164" s="26">
        <v>2020</v>
      </c>
      <c r="D164" s="227">
        <v>2699</v>
      </c>
    </row>
    <row r="165" spans="1:4" s="11" customFormat="1" x14ac:dyDescent="0.2">
      <c r="A165" s="26">
        <v>13</v>
      </c>
      <c r="B165" s="236" t="s">
        <v>652</v>
      </c>
      <c r="C165" s="26">
        <v>2020</v>
      </c>
      <c r="D165" s="227">
        <v>2699</v>
      </c>
    </row>
    <row r="166" spans="1:4" s="11" customFormat="1" x14ac:dyDescent="0.2">
      <c r="A166" s="26">
        <v>14</v>
      </c>
      <c r="B166" s="236" t="s">
        <v>652</v>
      </c>
      <c r="C166" s="26">
        <v>2020</v>
      </c>
      <c r="D166" s="227">
        <v>2699</v>
      </c>
    </row>
    <row r="167" spans="1:4" s="11" customFormat="1" x14ac:dyDescent="0.2">
      <c r="A167" s="320" t="s">
        <v>22</v>
      </c>
      <c r="B167" s="321"/>
      <c r="C167" s="322"/>
      <c r="D167" s="235">
        <f>SUM(D153:D166)</f>
        <v>36888</v>
      </c>
    </row>
    <row r="168" spans="1:4" s="11" customFormat="1" x14ac:dyDescent="0.2">
      <c r="A168" s="324" t="s">
        <v>678</v>
      </c>
      <c r="B168" s="325"/>
      <c r="C168" s="325"/>
      <c r="D168" s="326"/>
    </row>
    <row r="169" spans="1:4" s="11" customFormat="1" x14ac:dyDescent="0.2">
      <c r="A169" s="224">
        <v>1</v>
      </c>
      <c r="B169" s="246" t="s">
        <v>449</v>
      </c>
      <c r="C169" s="45">
        <v>2020</v>
      </c>
      <c r="D169" s="122">
        <v>2699</v>
      </c>
    </row>
    <row r="170" spans="1:4" s="11" customFormat="1" x14ac:dyDescent="0.2">
      <c r="A170" s="224">
        <v>2</v>
      </c>
      <c r="B170" s="246" t="s">
        <v>449</v>
      </c>
      <c r="C170" s="45">
        <v>2020</v>
      </c>
      <c r="D170" s="122">
        <v>2699</v>
      </c>
    </row>
    <row r="171" spans="1:4" s="11" customFormat="1" x14ac:dyDescent="0.2">
      <c r="A171" s="224">
        <v>3</v>
      </c>
      <c r="B171" s="246" t="s">
        <v>449</v>
      </c>
      <c r="C171" s="45">
        <v>2020</v>
      </c>
      <c r="D171" s="122">
        <v>2699</v>
      </c>
    </row>
    <row r="172" spans="1:4" s="11" customFormat="1" x14ac:dyDescent="0.2">
      <c r="A172" s="224">
        <v>4</v>
      </c>
      <c r="B172" s="246" t="s">
        <v>449</v>
      </c>
      <c r="C172" s="45">
        <v>2020</v>
      </c>
      <c r="D172" s="122">
        <v>2699</v>
      </c>
    </row>
    <row r="173" spans="1:4" s="11" customFormat="1" x14ac:dyDescent="0.2">
      <c r="A173" s="224">
        <v>5</v>
      </c>
      <c r="B173" s="246" t="s">
        <v>449</v>
      </c>
      <c r="C173" s="45">
        <v>2020</v>
      </c>
      <c r="D173" s="122">
        <v>2699</v>
      </c>
    </row>
    <row r="174" spans="1:4" s="11" customFormat="1" x14ac:dyDescent="0.2">
      <c r="A174" s="224">
        <v>6</v>
      </c>
      <c r="B174" s="246" t="s">
        <v>449</v>
      </c>
      <c r="C174" s="45">
        <v>2020</v>
      </c>
      <c r="D174" s="122">
        <v>2699</v>
      </c>
    </row>
    <row r="175" spans="1:4" s="11" customFormat="1" x14ac:dyDescent="0.2">
      <c r="A175" s="224">
        <v>7</v>
      </c>
      <c r="B175" s="246" t="s">
        <v>449</v>
      </c>
      <c r="C175" s="45">
        <v>2020</v>
      </c>
      <c r="D175" s="122">
        <v>2699</v>
      </c>
    </row>
    <row r="176" spans="1:4" s="11" customFormat="1" x14ac:dyDescent="0.2">
      <c r="A176" s="224">
        <v>8</v>
      </c>
      <c r="B176" s="236" t="s">
        <v>686</v>
      </c>
      <c r="C176" s="26">
        <v>2020</v>
      </c>
      <c r="D176" s="227">
        <v>2699</v>
      </c>
    </row>
    <row r="177" spans="1:4" s="11" customFormat="1" x14ac:dyDescent="0.2">
      <c r="A177" s="224">
        <v>9</v>
      </c>
      <c r="B177" s="236" t="s">
        <v>686</v>
      </c>
      <c r="C177" s="26">
        <v>2020</v>
      </c>
      <c r="D177" s="227">
        <v>2699</v>
      </c>
    </row>
    <row r="178" spans="1:4" s="11" customFormat="1" x14ac:dyDescent="0.2">
      <c r="A178" s="320" t="s">
        <v>22</v>
      </c>
      <c r="B178" s="321"/>
      <c r="C178" s="322"/>
      <c r="D178" s="235">
        <f>SUM(D169:D177)</f>
        <v>24291</v>
      </c>
    </row>
    <row r="179" spans="1:4" s="11" customFormat="1" x14ac:dyDescent="0.2">
      <c r="A179" s="324" t="s">
        <v>679</v>
      </c>
      <c r="B179" s="325"/>
      <c r="C179" s="325"/>
      <c r="D179" s="326"/>
    </row>
    <row r="180" spans="1:4" s="11" customFormat="1" x14ac:dyDescent="0.2">
      <c r="A180" s="1">
        <v>1</v>
      </c>
      <c r="B180" s="48" t="s">
        <v>441</v>
      </c>
      <c r="C180" s="45">
        <v>2017</v>
      </c>
      <c r="D180" s="122">
        <v>2289</v>
      </c>
    </row>
    <row r="181" spans="1:4" s="11" customFormat="1" x14ac:dyDescent="0.2">
      <c r="A181" s="1">
        <v>2</v>
      </c>
      <c r="B181" s="48" t="s">
        <v>443</v>
      </c>
      <c r="C181" s="45">
        <v>2019</v>
      </c>
      <c r="D181" s="122">
        <v>1105.68</v>
      </c>
    </row>
    <row r="182" spans="1:4" x14ac:dyDescent="0.2">
      <c r="A182" s="1"/>
      <c r="B182" s="323" t="s">
        <v>22</v>
      </c>
      <c r="C182" s="323"/>
      <c r="D182" s="238">
        <f>SUM(D180:D181)</f>
        <v>3394.6800000000003</v>
      </c>
    </row>
    <row r="183" spans="1:4" x14ac:dyDescent="0.2">
      <c r="A183" s="316" t="s">
        <v>680</v>
      </c>
      <c r="B183" s="316"/>
      <c r="C183" s="316"/>
      <c r="D183" s="316"/>
    </row>
    <row r="184" spans="1:4" x14ac:dyDescent="0.2">
      <c r="A184" s="1">
        <v>1</v>
      </c>
      <c r="B184" s="48" t="s">
        <v>388</v>
      </c>
      <c r="C184" s="45">
        <v>2019</v>
      </c>
      <c r="D184" s="122">
        <v>3600</v>
      </c>
    </row>
    <row r="185" spans="1:4" x14ac:dyDescent="0.2">
      <c r="A185" s="1">
        <v>2</v>
      </c>
      <c r="B185" s="48" t="s">
        <v>389</v>
      </c>
      <c r="C185" s="45">
        <v>2019</v>
      </c>
      <c r="D185" s="122">
        <v>4000</v>
      </c>
    </row>
    <row r="186" spans="1:4" x14ac:dyDescent="0.2">
      <c r="A186" s="1">
        <v>3</v>
      </c>
      <c r="B186" s="48" t="s">
        <v>390</v>
      </c>
      <c r="C186" s="45">
        <v>2019</v>
      </c>
      <c r="D186" s="122">
        <v>8099.24</v>
      </c>
    </row>
    <row r="187" spans="1:4" x14ac:dyDescent="0.2">
      <c r="A187" s="1">
        <v>4</v>
      </c>
      <c r="B187" s="48" t="s">
        <v>391</v>
      </c>
      <c r="C187" s="45">
        <v>2019</v>
      </c>
      <c r="D187" s="122">
        <v>725.65</v>
      </c>
    </row>
    <row r="188" spans="1:4" s="14" customFormat="1" x14ac:dyDescent="0.2">
      <c r="A188" s="1"/>
      <c r="B188" s="328" t="s">
        <v>0</v>
      </c>
      <c r="C188" s="329"/>
      <c r="D188" s="239">
        <f>SUM(D184:D187)</f>
        <v>16424.89</v>
      </c>
    </row>
    <row r="189" spans="1:4" s="11" customFormat="1" x14ac:dyDescent="0.2">
      <c r="A189" s="16"/>
      <c r="B189" s="16"/>
      <c r="C189" s="17"/>
      <c r="D189" s="127"/>
    </row>
    <row r="190" spans="1:4" s="11" customFormat="1" x14ac:dyDescent="0.2">
      <c r="A190" s="16"/>
      <c r="B190" s="16"/>
      <c r="C190" s="17"/>
      <c r="D190" s="127"/>
    </row>
    <row r="191" spans="1:4" s="11" customFormat="1" x14ac:dyDescent="0.2">
      <c r="A191" s="315" t="s">
        <v>42</v>
      </c>
      <c r="B191" s="315"/>
      <c r="C191" s="315"/>
      <c r="D191" s="315"/>
    </row>
    <row r="192" spans="1:4" s="11" customFormat="1" ht="25.5" x14ac:dyDescent="0.2">
      <c r="A192" s="2" t="s">
        <v>24</v>
      </c>
      <c r="B192" s="2" t="s">
        <v>32</v>
      </c>
      <c r="C192" s="2" t="s">
        <v>33</v>
      </c>
      <c r="D192" s="106" t="s">
        <v>34</v>
      </c>
    </row>
    <row r="193" spans="1:4" s="12" customFormat="1" ht="13.5" customHeight="1" x14ac:dyDescent="0.2">
      <c r="A193" s="316" t="s">
        <v>672</v>
      </c>
      <c r="B193" s="316"/>
      <c r="C193" s="316"/>
      <c r="D193" s="316"/>
    </row>
    <row r="194" spans="1:4" s="12" customFormat="1" ht="13.5" customHeight="1" x14ac:dyDescent="0.2">
      <c r="A194" s="26">
        <v>1</v>
      </c>
      <c r="B194" s="46" t="s">
        <v>281</v>
      </c>
      <c r="C194" s="26">
        <v>2018</v>
      </c>
      <c r="D194" s="119">
        <v>25000</v>
      </c>
    </row>
    <row r="195" spans="1:4" s="12" customFormat="1" ht="13.5" customHeight="1" x14ac:dyDescent="0.3">
      <c r="A195" s="22"/>
      <c r="B195" s="13" t="s">
        <v>0</v>
      </c>
      <c r="C195" s="13"/>
      <c r="D195" s="239">
        <f>SUM(D194:D194)</f>
        <v>25000</v>
      </c>
    </row>
    <row r="196" spans="1:4" s="12" customFormat="1" ht="13.5" customHeight="1" x14ac:dyDescent="0.2">
      <c r="A196" s="316" t="s">
        <v>673</v>
      </c>
      <c r="B196" s="316"/>
      <c r="C196" s="316"/>
      <c r="D196" s="316"/>
    </row>
    <row r="197" spans="1:4" s="12" customFormat="1" ht="13.5" customHeight="1" x14ac:dyDescent="0.2">
      <c r="A197" s="1">
        <v>1</v>
      </c>
      <c r="B197" s="246" t="s">
        <v>333</v>
      </c>
      <c r="C197" s="45">
        <v>2020</v>
      </c>
      <c r="D197" s="122">
        <v>70351.070000000007</v>
      </c>
    </row>
    <row r="198" spans="1:4" s="11" customFormat="1" ht="12.75" customHeight="1" x14ac:dyDescent="0.2">
      <c r="A198" s="13"/>
      <c r="B198" s="13" t="s">
        <v>0</v>
      </c>
      <c r="C198" s="1"/>
      <c r="D198" s="239">
        <f>SUM(D197:D197)</f>
        <v>70351.070000000007</v>
      </c>
    </row>
    <row r="199" spans="1:4" x14ac:dyDescent="0.2">
      <c r="A199" s="317" t="s">
        <v>674</v>
      </c>
      <c r="B199" s="318"/>
      <c r="C199" s="318"/>
      <c r="D199" s="319"/>
    </row>
    <row r="200" spans="1:4" x14ac:dyDescent="0.2">
      <c r="A200" s="1">
        <v>1</v>
      </c>
      <c r="B200" s="231" t="s">
        <v>450</v>
      </c>
      <c r="C200" s="26">
        <v>2016</v>
      </c>
      <c r="D200" s="227">
        <v>10000</v>
      </c>
    </row>
    <row r="201" spans="1:4" x14ac:dyDescent="0.2">
      <c r="A201" s="1"/>
      <c r="B201" s="13" t="s">
        <v>0</v>
      </c>
      <c r="C201" s="1"/>
      <c r="D201" s="240">
        <f>SUM(D200)</f>
        <v>10000</v>
      </c>
    </row>
    <row r="202" spans="1:4" x14ac:dyDescent="0.2">
      <c r="A202" s="324" t="s">
        <v>675</v>
      </c>
      <c r="B202" s="325"/>
      <c r="C202" s="325"/>
      <c r="D202" s="326"/>
    </row>
    <row r="203" spans="1:4" x14ac:dyDescent="0.2">
      <c r="A203" s="1">
        <v>1</v>
      </c>
      <c r="B203" s="41" t="s">
        <v>451</v>
      </c>
      <c r="C203" s="45">
        <v>2016</v>
      </c>
      <c r="D203" s="122">
        <v>4100</v>
      </c>
    </row>
    <row r="204" spans="1:4" x14ac:dyDescent="0.2">
      <c r="A204" s="1">
        <v>2</v>
      </c>
      <c r="B204" s="41" t="s">
        <v>452</v>
      </c>
      <c r="C204" s="45">
        <v>2018</v>
      </c>
      <c r="D204" s="122">
        <v>2650</v>
      </c>
    </row>
    <row r="205" spans="1:4" x14ac:dyDescent="0.2">
      <c r="A205" s="1">
        <v>3</v>
      </c>
      <c r="B205" s="41" t="s">
        <v>453</v>
      </c>
      <c r="C205" s="45">
        <v>2019</v>
      </c>
      <c r="D205" s="122">
        <v>426.99</v>
      </c>
    </row>
    <row r="206" spans="1:4" x14ac:dyDescent="0.2">
      <c r="A206" s="1">
        <v>4</v>
      </c>
      <c r="B206" s="41" t="s">
        <v>454</v>
      </c>
      <c r="C206" s="45">
        <v>2019</v>
      </c>
      <c r="D206" s="122">
        <v>1360</v>
      </c>
    </row>
    <row r="207" spans="1:4" x14ac:dyDescent="0.2">
      <c r="A207" s="1"/>
      <c r="B207" s="13" t="s">
        <v>0</v>
      </c>
      <c r="C207" s="2"/>
      <c r="D207" s="238">
        <f>SUM(D203:D206)</f>
        <v>8536.99</v>
      </c>
    </row>
    <row r="208" spans="1:4" s="11" customFormat="1" x14ac:dyDescent="0.2">
      <c r="A208" s="16"/>
      <c r="B208" s="16"/>
      <c r="C208" s="17"/>
      <c r="D208" s="127"/>
    </row>
    <row r="209" spans="1:4" s="11" customFormat="1" x14ac:dyDescent="0.2">
      <c r="A209" s="16"/>
      <c r="B209" s="16"/>
      <c r="C209" s="17"/>
      <c r="D209" s="127"/>
    </row>
    <row r="210" spans="1:4" s="11" customFormat="1" x14ac:dyDescent="0.2">
      <c r="A210" s="16"/>
      <c r="B210" s="314" t="s">
        <v>36</v>
      </c>
      <c r="C210" s="314"/>
      <c r="D210" s="128">
        <f>SUM(D34,D50,D57,D62,D74,D91,D94,D110)</f>
        <v>239590.63</v>
      </c>
    </row>
    <row r="211" spans="1:4" s="11" customFormat="1" x14ac:dyDescent="0.2">
      <c r="A211" s="16"/>
      <c r="B211" s="314" t="s">
        <v>37</v>
      </c>
      <c r="C211" s="314"/>
      <c r="D211" s="128">
        <f>SUM(D119,D122,D125,D151,D167,D178,D182,D188)</f>
        <v>152296.71999999997</v>
      </c>
    </row>
    <row r="212" spans="1:4" s="11" customFormat="1" x14ac:dyDescent="0.2">
      <c r="A212" s="16"/>
      <c r="B212" s="314" t="s">
        <v>38</v>
      </c>
      <c r="C212" s="314"/>
      <c r="D212" s="128">
        <f>SUM(D207,D201,D198,D195)</f>
        <v>113888.06</v>
      </c>
    </row>
    <row r="213" spans="1:4" s="11" customFormat="1" x14ac:dyDescent="0.2">
      <c r="A213" s="16"/>
      <c r="B213" s="16"/>
      <c r="C213" s="17"/>
      <c r="D213" s="127"/>
    </row>
    <row r="214" spans="1:4" s="11" customFormat="1" x14ac:dyDescent="0.2">
      <c r="A214" s="16"/>
      <c r="B214"/>
      <c r="C214" s="17"/>
      <c r="D214" s="127"/>
    </row>
    <row r="215" spans="1:4" s="11" customFormat="1" x14ac:dyDescent="0.2">
      <c r="A215" s="16"/>
      <c r="B215" s="16"/>
      <c r="C215" s="17"/>
      <c r="D215" s="127"/>
    </row>
    <row r="216" spans="1:4" s="11" customFormat="1" x14ac:dyDescent="0.2">
      <c r="A216" s="16"/>
      <c r="B216" s="16"/>
      <c r="C216" s="17"/>
      <c r="D216" s="127"/>
    </row>
    <row r="217" spans="1:4" s="11" customFormat="1" x14ac:dyDescent="0.2">
      <c r="A217" s="16"/>
      <c r="B217" s="16"/>
      <c r="C217" s="17"/>
      <c r="D217" s="127"/>
    </row>
    <row r="218" spans="1:4" s="11" customFormat="1" x14ac:dyDescent="0.2">
      <c r="A218" s="16"/>
      <c r="B218" s="16"/>
      <c r="C218" s="17"/>
      <c r="D218" s="127"/>
    </row>
    <row r="219" spans="1:4" s="11" customFormat="1" x14ac:dyDescent="0.2">
      <c r="A219" s="16"/>
      <c r="B219" s="16"/>
      <c r="C219" s="17"/>
      <c r="D219" s="127"/>
    </row>
    <row r="220" spans="1:4" s="11" customFormat="1" x14ac:dyDescent="0.2">
      <c r="A220" s="16"/>
      <c r="B220" s="16"/>
      <c r="C220" s="17"/>
      <c r="D220" s="127"/>
    </row>
    <row r="221" spans="1:4" s="11" customFormat="1" x14ac:dyDescent="0.2">
      <c r="A221" s="16"/>
      <c r="B221" s="16"/>
      <c r="C221" s="17"/>
      <c r="D221" s="127"/>
    </row>
    <row r="222" spans="1:4" s="11" customFormat="1" x14ac:dyDescent="0.2">
      <c r="A222" s="16"/>
      <c r="B222" s="16"/>
      <c r="C222" s="17"/>
      <c r="D222" s="127"/>
    </row>
    <row r="223" spans="1:4" s="11" customFormat="1" x14ac:dyDescent="0.2">
      <c r="A223" s="16"/>
      <c r="B223" s="16"/>
      <c r="C223" s="17"/>
      <c r="D223" s="127"/>
    </row>
    <row r="224" spans="1:4" s="11" customFormat="1" x14ac:dyDescent="0.2">
      <c r="A224" s="16"/>
      <c r="B224" s="16"/>
      <c r="C224" s="17"/>
      <c r="D224" s="127"/>
    </row>
    <row r="225" spans="1:4" s="11" customFormat="1" x14ac:dyDescent="0.2">
      <c r="A225" s="16"/>
      <c r="B225" s="16"/>
      <c r="C225" s="17"/>
      <c r="D225" s="127"/>
    </row>
    <row r="226" spans="1:4" s="11" customFormat="1" ht="14.25" customHeight="1" x14ac:dyDescent="0.2">
      <c r="A226" s="16"/>
      <c r="B226" s="16"/>
      <c r="C226" s="17"/>
      <c r="D226" s="127"/>
    </row>
    <row r="227" spans="1:4" x14ac:dyDescent="0.2">
      <c r="A227" s="16"/>
      <c r="C227" s="17"/>
      <c r="D227" s="127"/>
    </row>
    <row r="228" spans="1:4" s="12" customFormat="1" x14ac:dyDescent="0.2">
      <c r="A228" s="16"/>
      <c r="B228" s="16"/>
      <c r="C228" s="17"/>
      <c r="D228" s="127"/>
    </row>
    <row r="229" spans="1:4" s="12" customFormat="1" x14ac:dyDescent="0.2">
      <c r="A229" s="16"/>
      <c r="B229" s="16"/>
      <c r="C229" s="17"/>
      <c r="D229" s="127"/>
    </row>
    <row r="230" spans="1:4" s="12" customFormat="1" ht="18" customHeight="1" x14ac:dyDescent="0.2">
      <c r="A230" s="16"/>
      <c r="B230" s="16"/>
      <c r="C230" s="17"/>
      <c r="D230" s="127"/>
    </row>
    <row r="231" spans="1:4" x14ac:dyDescent="0.2">
      <c r="A231" s="16"/>
      <c r="C231" s="17"/>
      <c r="D231" s="127"/>
    </row>
    <row r="232" spans="1:4" s="5" customFormat="1" x14ac:dyDescent="0.2">
      <c r="A232" s="16"/>
      <c r="B232" s="16"/>
      <c r="C232" s="17"/>
      <c r="D232" s="127"/>
    </row>
    <row r="233" spans="1:4" s="5" customFormat="1" x14ac:dyDescent="0.2">
      <c r="A233" s="16"/>
      <c r="B233" s="16"/>
      <c r="C233" s="17"/>
      <c r="D233" s="127"/>
    </row>
    <row r="234" spans="1:4" x14ac:dyDescent="0.2">
      <c r="A234" s="16"/>
      <c r="C234" s="17"/>
      <c r="D234" s="127"/>
    </row>
    <row r="235" spans="1:4" s="11" customFormat="1" x14ac:dyDescent="0.2">
      <c r="A235" s="16"/>
      <c r="B235" s="16"/>
      <c r="C235" s="17"/>
      <c r="D235" s="127"/>
    </row>
    <row r="236" spans="1:4" s="11" customFormat="1" x14ac:dyDescent="0.2">
      <c r="A236" s="16"/>
      <c r="B236" s="16"/>
      <c r="C236" s="17"/>
      <c r="D236" s="127"/>
    </row>
    <row r="237" spans="1:4" s="11" customFormat="1" x14ac:dyDescent="0.2">
      <c r="A237" s="16"/>
      <c r="B237" s="16"/>
      <c r="C237" s="17"/>
      <c r="D237" s="127"/>
    </row>
    <row r="238" spans="1:4" s="11" customFormat="1" x14ac:dyDescent="0.2">
      <c r="A238" s="16"/>
      <c r="B238" s="16"/>
      <c r="C238" s="17"/>
      <c r="D238" s="127"/>
    </row>
    <row r="239" spans="1:4" s="11" customFormat="1" x14ac:dyDescent="0.2">
      <c r="A239" s="16"/>
      <c r="B239" s="16"/>
      <c r="C239" s="17"/>
      <c r="D239" s="127"/>
    </row>
    <row r="240" spans="1:4" s="11" customFormat="1" x14ac:dyDescent="0.2">
      <c r="A240" s="16"/>
      <c r="B240" s="16"/>
      <c r="C240" s="17"/>
      <c r="D240" s="127"/>
    </row>
    <row r="241" spans="1:4" s="11" customFormat="1" x14ac:dyDescent="0.2">
      <c r="A241" s="16"/>
      <c r="B241" s="16"/>
      <c r="C241" s="17"/>
      <c r="D241" s="127"/>
    </row>
    <row r="242" spans="1:4" s="11" customFormat="1" x14ac:dyDescent="0.2">
      <c r="A242" s="16"/>
      <c r="B242" s="16"/>
      <c r="C242" s="17"/>
      <c r="D242" s="127"/>
    </row>
    <row r="243" spans="1:4" s="11" customFormat="1" x14ac:dyDescent="0.2">
      <c r="A243" s="16"/>
      <c r="B243" s="16"/>
      <c r="C243" s="17"/>
      <c r="D243" s="127"/>
    </row>
    <row r="244" spans="1:4" s="11" customFormat="1" x14ac:dyDescent="0.2">
      <c r="A244" s="16"/>
      <c r="B244" s="16"/>
      <c r="C244" s="17"/>
      <c r="D244" s="127"/>
    </row>
    <row r="245" spans="1:4" s="5" customFormat="1" x14ac:dyDescent="0.2">
      <c r="A245" s="16"/>
      <c r="B245" s="16"/>
      <c r="C245" s="17"/>
      <c r="D245" s="127"/>
    </row>
    <row r="246" spans="1:4" x14ac:dyDescent="0.2">
      <c r="A246" s="16"/>
      <c r="C246" s="17"/>
      <c r="D246" s="127"/>
    </row>
    <row r="247" spans="1:4" x14ac:dyDescent="0.2">
      <c r="A247" s="16"/>
      <c r="C247" s="17"/>
      <c r="D247" s="127"/>
    </row>
    <row r="248" spans="1:4" x14ac:dyDescent="0.2">
      <c r="A248" s="16"/>
      <c r="C248" s="17"/>
      <c r="D248" s="127"/>
    </row>
    <row r="249" spans="1:4" x14ac:dyDescent="0.2">
      <c r="A249" s="16"/>
      <c r="C249" s="17"/>
      <c r="D249" s="127"/>
    </row>
    <row r="250" spans="1:4" x14ac:dyDescent="0.2">
      <c r="A250" s="16"/>
      <c r="C250" s="17"/>
      <c r="D250" s="127"/>
    </row>
    <row r="251" spans="1:4" x14ac:dyDescent="0.2">
      <c r="A251" s="16"/>
      <c r="C251" s="17"/>
      <c r="D251" s="127"/>
    </row>
    <row r="252" spans="1:4" x14ac:dyDescent="0.2">
      <c r="A252" s="16"/>
      <c r="C252" s="17"/>
      <c r="D252" s="127"/>
    </row>
    <row r="253" spans="1:4" x14ac:dyDescent="0.2">
      <c r="A253" s="16"/>
      <c r="C253" s="17"/>
      <c r="D253" s="127"/>
    </row>
    <row r="254" spans="1:4" x14ac:dyDescent="0.2">
      <c r="A254" s="16"/>
      <c r="C254" s="17"/>
      <c r="D254" s="127"/>
    </row>
    <row r="255" spans="1:4" x14ac:dyDescent="0.2">
      <c r="A255" s="16"/>
      <c r="C255" s="17"/>
      <c r="D255" s="127"/>
    </row>
    <row r="256" spans="1:4" x14ac:dyDescent="0.2">
      <c r="A256" s="16"/>
      <c r="C256" s="17"/>
      <c r="D256" s="127"/>
    </row>
    <row r="257" spans="1:4" x14ac:dyDescent="0.2">
      <c r="A257" s="16"/>
      <c r="C257" s="17"/>
      <c r="D257" s="127"/>
    </row>
    <row r="258" spans="1:4" ht="14.25" customHeight="1" x14ac:dyDescent="0.2">
      <c r="A258" s="16"/>
      <c r="C258" s="17"/>
      <c r="D258" s="127"/>
    </row>
    <row r="259" spans="1:4" x14ac:dyDescent="0.2">
      <c r="A259" s="16"/>
      <c r="C259" s="17"/>
      <c r="D259" s="127"/>
    </row>
    <row r="260" spans="1:4" x14ac:dyDescent="0.2">
      <c r="A260" s="16"/>
      <c r="C260" s="17"/>
      <c r="D260" s="127"/>
    </row>
    <row r="261" spans="1:4" ht="14.25" customHeight="1" x14ac:dyDescent="0.2">
      <c r="A261" s="16"/>
      <c r="C261" s="17"/>
      <c r="D261" s="127"/>
    </row>
    <row r="262" spans="1:4" x14ac:dyDescent="0.2">
      <c r="A262" s="16"/>
      <c r="C262" s="17"/>
      <c r="D262" s="127"/>
    </row>
    <row r="263" spans="1:4" s="5" customFormat="1" x14ac:dyDescent="0.2">
      <c r="A263" s="16"/>
      <c r="B263" s="16"/>
      <c r="C263" s="17"/>
      <c r="D263" s="127"/>
    </row>
    <row r="264" spans="1:4" s="5" customFormat="1" x14ac:dyDescent="0.2">
      <c r="A264" s="16"/>
      <c r="B264" s="16"/>
      <c r="C264" s="17"/>
      <c r="D264" s="127"/>
    </row>
    <row r="265" spans="1:4" s="5" customFormat="1" x14ac:dyDescent="0.2">
      <c r="A265" s="16"/>
      <c r="B265" s="16"/>
      <c r="C265" s="17"/>
      <c r="D265" s="127"/>
    </row>
    <row r="266" spans="1:4" s="5" customFormat="1" x14ac:dyDescent="0.2">
      <c r="A266" s="16"/>
      <c r="B266" s="16"/>
      <c r="C266" s="17"/>
      <c r="D266" s="127"/>
    </row>
    <row r="267" spans="1:4" s="5" customFormat="1" x14ac:dyDescent="0.2">
      <c r="A267" s="16"/>
      <c r="B267" s="16"/>
      <c r="C267" s="17"/>
      <c r="D267" s="127"/>
    </row>
    <row r="268" spans="1:4" s="5" customFormat="1" x14ac:dyDescent="0.2">
      <c r="A268" s="16"/>
      <c r="B268" s="16"/>
      <c r="C268" s="17"/>
      <c r="D268" s="127"/>
    </row>
    <row r="269" spans="1:4" s="5" customFormat="1" x14ac:dyDescent="0.2">
      <c r="A269" s="16"/>
      <c r="B269" s="16"/>
      <c r="C269" s="17"/>
      <c r="D269" s="127"/>
    </row>
    <row r="270" spans="1:4" ht="12.75" customHeight="1" x14ac:dyDescent="0.2">
      <c r="A270" s="16"/>
      <c r="C270" s="17"/>
      <c r="D270" s="127"/>
    </row>
    <row r="271" spans="1:4" s="11" customFormat="1" x14ac:dyDescent="0.2">
      <c r="A271" s="16"/>
      <c r="B271" s="16"/>
      <c r="C271" s="17"/>
      <c r="D271" s="127"/>
    </row>
    <row r="272" spans="1:4" s="11" customFormat="1" x14ac:dyDescent="0.2">
      <c r="A272" s="16"/>
      <c r="B272" s="16"/>
      <c r="C272" s="17"/>
      <c r="D272" s="127"/>
    </row>
    <row r="273" spans="1:4" s="11" customFormat="1" x14ac:dyDescent="0.2">
      <c r="A273" s="16"/>
      <c r="B273" s="16"/>
      <c r="C273" s="17"/>
      <c r="D273" s="127"/>
    </row>
    <row r="274" spans="1:4" s="11" customFormat="1" x14ac:dyDescent="0.2">
      <c r="A274" s="16"/>
      <c r="B274" s="16"/>
      <c r="C274" s="17"/>
      <c r="D274" s="127"/>
    </row>
    <row r="275" spans="1:4" s="11" customFormat="1" x14ac:dyDescent="0.2">
      <c r="A275" s="16"/>
      <c r="B275" s="16"/>
      <c r="C275" s="17"/>
      <c r="D275" s="127"/>
    </row>
    <row r="276" spans="1:4" s="11" customFormat="1" x14ac:dyDescent="0.2">
      <c r="A276" s="16"/>
      <c r="B276" s="16"/>
      <c r="C276" s="17"/>
      <c r="D276" s="127"/>
    </row>
    <row r="277" spans="1:4" s="11" customFormat="1" x14ac:dyDescent="0.2">
      <c r="A277" s="16"/>
      <c r="B277" s="16"/>
      <c r="C277" s="17"/>
      <c r="D277" s="127"/>
    </row>
    <row r="278" spans="1:4" s="11" customFormat="1" ht="18" customHeight="1" x14ac:dyDescent="0.2">
      <c r="A278" s="16"/>
      <c r="B278" s="16"/>
      <c r="C278" s="17"/>
      <c r="D278" s="127"/>
    </row>
    <row r="279" spans="1:4" x14ac:dyDescent="0.2">
      <c r="A279" s="16"/>
      <c r="C279" s="17"/>
      <c r="D279" s="127"/>
    </row>
    <row r="280" spans="1:4" s="5" customFormat="1" x14ac:dyDescent="0.2">
      <c r="A280" s="16"/>
      <c r="B280" s="16"/>
      <c r="C280" s="17"/>
      <c r="D280" s="127"/>
    </row>
    <row r="281" spans="1:4" s="5" customFormat="1" x14ac:dyDescent="0.2">
      <c r="A281" s="16"/>
      <c r="B281" s="16"/>
      <c r="C281" s="17"/>
      <c r="D281" s="127"/>
    </row>
    <row r="282" spans="1:4" s="5" customFormat="1" x14ac:dyDescent="0.2">
      <c r="A282" s="16"/>
      <c r="B282" s="16"/>
      <c r="C282" s="17"/>
      <c r="D282" s="127"/>
    </row>
    <row r="283" spans="1:4" ht="12.75" customHeight="1" x14ac:dyDescent="0.2">
      <c r="A283" s="16"/>
      <c r="C283" s="17"/>
      <c r="D283" s="127"/>
    </row>
    <row r="284" spans="1:4" s="5" customFormat="1" x14ac:dyDescent="0.2">
      <c r="A284" s="16"/>
      <c r="B284" s="16"/>
      <c r="C284" s="17"/>
      <c r="D284" s="127"/>
    </row>
    <row r="285" spans="1:4" s="5" customFormat="1" x14ac:dyDescent="0.2">
      <c r="A285" s="16"/>
      <c r="B285" s="16"/>
      <c r="C285" s="17"/>
      <c r="D285" s="127"/>
    </row>
    <row r="286" spans="1:4" s="5" customFormat="1" x14ac:dyDescent="0.2">
      <c r="A286" s="16"/>
      <c r="B286" s="16"/>
      <c r="C286" s="17"/>
      <c r="D286" s="127"/>
    </row>
    <row r="287" spans="1:4" s="5" customFormat="1" x14ac:dyDescent="0.2">
      <c r="A287" s="16"/>
      <c r="B287" s="16"/>
      <c r="C287" s="17"/>
      <c r="D287" s="127"/>
    </row>
    <row r="288" spans="1:4" s="5" customFormat="1" x14ac:dyDescent="0.2">
      <c r="A288" s="16"/>
      <c r="B288" s="16"/>
      <c r="C288" s="17"/>
      <c r="D288" s="127"/>
    </row>
    <row r="289" spans="1:4" s="5" customFormat="1" x14ac:dyDescent="0.2">
      <c r="A289" s="16"/>
      <c r="B289" s="16"/>
      <c r="C289" s="17"/>
      <c r="D289" s="127"/>
    </row>
    <row r="290" spans="1:4" x14ac:dyDescent="0.2">
      <c r="A290" s="16"/>
      <c r="C290" s="17"/>
      <c r="D290" s="127"/>
    </row>
    <row r="291" spans="1:4" x14ac:dyDescent="0.2">
      <c r="A291" s="16"/>
      <c r="C291" s="17"/>
      <c r="D291" s="127"/>
    </row>
    <row r="292" spans="1:4" x14ac:dyDescent="0.2">
      <c r="A292" s="16"/>
      <c r="C292" s="17"/>
      <c r="D292" s="127"/>
    </row>
    <row r="293" spans="1:4" ht="14.25" customHeight="1" x14ac:dyDescent="0.2">
      <c r="A293" s="16"/>
      <c r="C293" s="17"/>
      <c r="D293" s="127"/>
    </row>
    <row r="294" spans="1:4" x14ac:dyDescent="0.2">
      <c r="A294" s="16"/>
      <c r="C294" s="17"/>
      <c r="D294" s="127"/>
    </row>
    <row r="295" spans="1:4" x14ac:dyDescent="0.2">
      <c r="A295" s="16"/>
      <c r="C295" s="17"/>
      <c r="D295" s="127"/>
    </row>
    <row r="296" spans="1:4" x14ac:dyDescent="0.2">
      <c r="A296" s="16"/>
      <c r="C296" s="17"/>
      <c r="D296" s="127"/>
    </row>
    <row r="297" spans="1:4" x14ac:dyDescent="0.2">
      <c r="A297" s="16"/>
      <c r="C297" s="17"/>
      <c r="D297" s="127"/>
    </row>
    <row r="298" spans="1:4" x14ac:dyDescent="0.2">
      <c r="A298" s="16"/>
      <c r="C298" s="17"/>
      <c r="D298" s="127"/>
    </row>
    <row r="299" spans="1:4" x14ac:dyDescent="0.2">
      <c r="A299" s="16"/>
      <c r="C299" s="17"/>
      <c r="D299" s="127"/>
    </row>
    <row r="300" spans="1:4" x14ac:dyDescent="0.2">
      <c r="A300" s="16"/>
      <c r="C300" s="17"/>
      <c r="D300" s="127"/>
    </row>
    <row r="301" spans="1:4" x14ac:dyDescent="0.2">
      <c r="A301" s="16"/>
      <c r="C301" s="17"/>
      <c r="D301" s="127"/>
    </row>
    <row r="302" spans="1:4" x14ac:dyDescent="0.2">
      <c r="A302" s="16"/>
      <c r="C302" s="17"/>
      <c r="D302" s="127"/>
    </row>
    <row r="303" spans="1:4" x14ac:dyDescent="0.2">
      <c r="A303" s="16"/>
      <c r="C303" s="17"/>
      <c r="D303" s="127"/>
    </row>
    <row r="304" spans="1:4" x14ac:dyDescent="0.2">
      <c r="A304" s="16"/>
      <c r="C304" s="17"/>
      <c r="D304" s="127"/>
    </row>
    <row r="305" spans="1:4" x14ac:dyDescent="0.2">
      <c r="A305" s="16"/>
      <c r="C305" s="17"/>
      <c r="D305" s="127"/>
    </row>
    <row r="306" spans="1:4" x14ac:dyDescent="0.2">
      <c r="A306" s="16"/>
      <c r="C306" s="17"/>
      <c r="D306" s="127"/>
    </row>
    <row r="307" spans="1:4" x14ac:dyDescent="0.2">
      <c r="A307" s="16"/>
      <c r="C307" s="17"/>
      <c r="D307" s="127"/>
    </row>
    <row r="308" spans="1:4" x14ac:dyDescent="0.2">
      <c r="A308" s="16"/>
      <c r="C308" s="17"/>
      <c r="D308" s="127"/>
    </row>
    <row r="309" spans="1:4" x14ac:dyDescent="0.2">
      <c r="A309" s="16"/>
      <c r="C309" s="17"/>
      <c r="D309" s="127"/>
    </row>
    <row r="310" spans="1:4" x14ac:dyDescent="0.2">
      <c r="A310" s="16"/>
      <c r="C310" s="17"/>
      <c r="D310" s="127"/>
    </row>
    <row r="311" spans="1:4" x14ac:dyDescent="0.2">
      <c r="A311" s="16"/>
      <c r="C311" s="17"/>
      <c r="D311" s="127"/>
    </row>
    <row r="312" spans="1:4" x14ac:dyDescent="0.2">
      <c r="A312" s="16"/>
      <c r="C312" s="17"/>
      <c r="D312" s="127"/>
    </row>
    <row r="313" spans="1:4" x14ac:dyDescent="0.2">
      <c r="A313" s="16"/>
      <c r="C313" s="17"/>
      <c r="D313" s="127"/>
    </row>
    <row r="314" spans="1:4" x14ac:dyDescent="0.2">
      <c r="A314" s="16"/>
      <c r="C314" s="17"/>
      <c r="D314" s="127"/>
    </row>
    <row r="315" spans="1:4" x14ac:dyDescent="0.2">
      <c r="A315" s="16"/>
      <c r="C315" s="17"/>
      <c r="D315" s="127"/>
    </row>
    <row r="316" spans="1:4" x14ac:dyDescent="0.2">
      <c r="A316" s="16"/>
      <c r="C316" s="17"/>
      <c r="D316" s="127"/>
    </row>
    <row r="317" spans="1:4" x14ac:dyDescent="0.2">
      <c r="A317" s="16"/>
      <c r="C317" s="17"/>
      <c r="D317" s="127"/>
    </row>
    <row r="318" spans="1:4" x14ac:dyDescent="0.2">
      <c r="A318" s="16"/>
      <c r="C318" s="17"/>
      <c r="D318" s="127"/>
    </row>
    <row r="319" spans="1:4" x14ac:dyDescent="0.2">
      <c r="A319" s="16"/>
      <c r="C319" s="17"/>
      <c r="D319" s="127"/>
    </row>
    <row r="320" spans="1:4" x14ac:dyDescent="0.2">
      <c r="A320" s="16"/>
      <c r="C320" s="17"/>
      <c r="D320" s="127"/>
    </row>
    <row r="321" spans="1:4" x14ac:dyDescent="0.2">
      <c r="A321" s="16"/>
      <c r="C321" s="17"/>
      <c r="D321" s="127"/>
    </row>
    <row r="322" spans="1:4" x14ac:dyDescent="0.2">
      <c r="A322" s="16"/>
      <c r="C322" s="17"/>
      <c r="D322" s="127"/>
    </row>
    <row r="323" spans="1:4" x14ac:dyDescent="0.2">
      <c r="A323" s="16"/>
      <c r="C323" s="17"/>
      <c r="D323" s="127"/>
    </row>
    <row r="324" spans="1:4" x14ac:dyDescent="0.2">
      <c r="A324" s="16"/>
      <c r="C324" s="17"/>
      <c r="D324" s="127"/>
    </row>
    <row r="325" spans="1:4" x14ac:dyDescent="0.2">
      <c r="A325" s="16"/>
      <c r="C325" s="17"/>
      <c r="D325" s="127"/>
    </row>
    <row r="326" spans="1:4" s="11" customFormat="1" x14ac:dyDescent="0.2">
      <c r="A326" s="16"/>
      <c r="B326" s="16"/>
      <c r="C326" s="17"/>
      <c r="D326" s="127"/>
    </row>
    <row r="327" spans="1:4" s="11" customFormat="1" x14ac:dyDescent="0.2">
      <c r="A327" s="16"/>
      <c r="B327" s="16"/>
      <c r="C327" s="17"/>
      <c r="D327" s="127"/>
    </row>
    <row r="328" spans="1:4" s="11" customFormat="1" x14ac:dyDescent="0.2">
      <c r="A328" s="16"/>
      <c r="B328" s="16"/>
      <c r="C328" s="17"/>
      <c r="D328" s="127"/>
    </row>
    <row r="329" spans="1:4" s="11" customFormat="1" x14ac:dyDescent="0.2">
      <c r="A329" s="16"/>
      <c r="B329" s="16"/>
      <c r="C329" s="17"/>
      <c r="D329" s="127"/>
    </row>
    <row r="330" spans="1:4" s="11" customFormat="1" x14ac:dyDescent="0.2">
      <c r="A330" s="16"/>
      <c r="B330" s="16"/>
      <c r="C330" s="17"/>
      <c r="D330" s="127"/>
    </row>
    <row r="331" spans="1:4" s="11" customFormat="1" x14ac:dyDescent="0.2">
      <c r="A331" s="16"/>
      <c r="B331" s="16"/>
      <c r="C331" s="17"/>
      <c r="D331" s="127"/>
    </row>
    <row r="332" spans="1:4" s="11" customFormat="1" x14ac:dyDescent="0.2">
      <c r="A332" s="16"/>
      <c r="B332" s="16"/>
      <c r="C332" s="17"/>
      <c r="D332" s="127"/>
    </row>
    <row r="333" spans="1:4" s="11" customFormat="1" x14ac:dyDescent="0.2">
      <c r="A333" s="16"/>
      <c r="B333" s="16"/>
      <c r="C333" s="17"/>
      <c r="D333" s="127"/>
    </row>
    <row r="334" spans="1:4" s="11" customFormat="1" x14ac:dyDescent="0.2">
      <c r="A334" s="16"/>
      <c r="B334" s="16"/>
      <c r="C334" s="17"/>
      <c r="D334" s="127"/>
    </row>
    <row r="335" spans="1:4" s="11" customFormat="1" x14ac:dyDescent="0.2">
      <c r="A335" s="16"/>
      <c r="B335" s="16"/>
      <c r="C335" s="17"/>
      <c r="D335" s="127"/>
    </row>
    <row r="336" spans="1:4" s="11" customFormat="1" x14ac:dyDescent="0.2">
      <c r="A336" s="16"/>
      <c r="B336" s="16"/>
      <c r="C336" s="17"/>
      <c r="D336" s="127"/>
    </row>
    <row r="337" spans="1:4" s="11" customFormat="1" x14ac:dyDescent="0.2">
      <c r="A337" s="16"/>
      <c r="B337" s="16"/>
      <c r="C337" s="17"/>
      <c r="D337" s="127"/>
    </row>
    <row r="338" spans="1:4" s="11" customFormat="1" x14ac:dyDescent="0.2">
      <c r="A338" s="16"/>
      <c r="B338" s="16"/>
      <c r="C338" s="17"/>
      <c r="D338" s="127"/>
    </row>
    <row r="339" spans="1:4" s="11" customFormat="1" x14ac:dyDescent="0.2">
      <c r="A339" s="16"/>
      <c r="B339" s="16"/>
      <c r="C339" s="17"/>
      <c r="D339" s="127"/>
    </row>
    <row r="340" spans="1:4" s="11" customFormat="1" x14ac:dyDescent="0.2">
      <c r="A340" s="16"/>
      <c r="B340" s="16"/>
      <c r="C340" s="17"/>
      <c r="D340" s="127"/>
    </row>
    <row r="341" spans="1:4" s="11" customFormat="1" x14ac:dyDescent="0.2">
      <c r="A341" s="16"/>
      <c r="B341" s="16"/>
      <c r="C341" s="17"/>
      <c r="D341" s="127"/>
    </row>
    <row r="342" spans="1:4" s="11" customFormat="1" x14ac:dyDescent="0.2">
      <c r="A342" s="16"/>
      <c r="B342" s="16"/>
      <c r="C342" s="17"/>
      <c r="D342" s="127"/>
    </row>
    <row r="343" spans="1:4" s="11" customFormat="1" x14ac:dyDescent="0.2">
      <c r="A343" s="16"/>
      <c r="B343" s="16"/>
      <c r="C343" s="17"/>
      <c r="D343" s="127"/>
    </row>
    <row r="344" spans="1:4" s="11" customFormat="1" x14ac:dyDescent="0.2">
      <c r="A344" s="16"/>
      <c r="B344" s="16"/>
      <c r="C344" s="17"/>
      <c r="D344" s="127"/>
    </row>
    <row r="345" spans="1:4" s="11" customFormat="1" x14ac:dyDescent="0.2">
      <c r="A345" s="16"/>
      <c r="B345" s="16"/>
      <c r="C345" s="17"/>
      <c r="D345" s="127"/>
    </row>
    <row r="346" spans="1:4" s="11" customFormat="1" x14ac:dyDescent="0.2">
      <c r="A346" s="16"/>
      <c r="B346" s="16"/>
      <c r="C346" s="17"/>
      <c r="D346" s="127"/>
    </row>
    <row r="347" spans="1:4" s="11" customFormat="1" x14ac:dyDescent="0.2">
      <c r="A347" s="16"/>
      <c r="B347" s="16"/>
      <c r="C347" s="17"/>
      <c r="D347" s="127"/>
    </row>
    <row r="348" spans="1:4" s="11" customFormat="1" x14ac:dyDescent="0.2">
      <c r="A348" s="16"/>
      <c r="B348" s="16"/>
      <c r="C348" s="17"/>
      <c r="D348" s="127"/>
    </row>
    <row r="349" spans="1:4" s="11" customFormat="1" x14ac:dyDescent="0.2">
      <c r="A349" s="16"/>
      <c r="B349" s="16"/>
      <c r="C349" s="17"/>
      <c r="D349" s="127"/>
    </row>
    <row r="350" spans="1:4" s="11" customFormat="1" x14ac:dyDescent="0.2">
      <c r="A350" s="16"/>
      <c r="B350" s="16"/>
      <c r="C350" s="17"/>
      <c r="D350" s="127"/>
    </row>
    <row r="351" spans="1:4" s="11" customFormat="1" x14ac:dyDescent="0.2">
      <c r="A351" s="16"/>
      <c r="B351" s="16"/>
      <c r="C351" s="17"/>
      <c r="D351" s="127"/>
    </row>
    <row r="352" spans="1:4" s="11" customFormat="1" x14ac:dyDescent="0.2">
      <c r="A352" s="16"/>
      <c r="B352" s="16"/>
      <c r="C352" s="17"/>
      <c r="D352" s="127"/>
    </row>
    <row r="353" spans="1:4" s="11" customFormat="1" x14ac:dyDescent="0.2">
      <c r="A353" s="16"/>
      <c r="B353" s="16"/>
      <c r="C353" s="17"/>
      <c r="D353" s="127"/>
    </row>
    <row r="354" spans="1:4" s="11" customFormat="1" ht="18" customHeight="1" x14ac:dyDescent="0.2">
      <c r="A354" s="16"/>
      <c r="B354" s="16"/>
      <c r="C354" s="17"/>
      <c r="D354" s="127"/>
    </row>
    <row r="355" spans="1:4" x14ac:dyDescent="0.2">
      <c r="A355" s="16"/>
      <c r="C355" s="17"/>
      <c r="D355" s="127"/>
    </row>
    <row r="356" spans="1:4" s="11" customFormat="1" x14ac:dyDescent="0.2">
      <c r="A356" s="16"/>
      <c r="B356" s="16"/>
      <c r="C356" s="17"/>
      <c r="D356" s="127"/>
    </row>
    <row r="357" spans="1:4" s="11" customFormat="1" x14ac:dyDescent="0.2">
      <c r="A357" s="16"/>
      <c r="B357" s="16"/>
      <c r="C357" s="17"/>
      <c r="D357" s="127"/>
    </row>
    <row r="358" spans="1:4" s="11" customFormat="1" x14ac:dyDescent="0.2">
      <c r="A358" s="16"/>
      <c r="B358" s="16"/>
      <c r="C358" s="17"/>
      <c r="D358" s="127"/>
    </row>
    <row r="359" spans="1:4" s="11" customFormat="1" ht="18" customHeight="1" x14ac:dyDescent="0.2">
      <c r="A359" s="16"/>
      <c r="B359" s="16"/>
      <c r="C359" s="17"/>
      <c r="D359" s="127"/>
    </row>
    <row r="360" spans="1:4" x14ac:dyDescent="0.2">
      <c r="A360" s="16"/>
      <c r="C360" s="17"/>
      <c r="D360" s="127"/>
    </row>
    <row r="361" spans="1:4" ht="14.25" customHeight="1" x14ac:dyDescent="0.2">
      <c r="A361" s="16"/>
      <c r="C361" s="17"/>
      <c r="D361" s="127"/>
    </row>
    <row r="362" spans="1:4" ht="14.25" customHeight="1" x14ac:dyDescent="0.2">
      <c r="A362" s="16"/>
      <c r="C362" s="17"/>
      <c r="D362" s="127"/>
    </row>
    <row r="363" spans="1:4" ht="14.25" customHeight="1" x14ac:dyDescent="0.2">
      <c r="A363" s="16"/>
      <c r="C363" s="17"/>
      <c r="D363" s="127"/>
    </row>
    <row r="364" spans="1:4" x14ac:dyDescent="0.2">
      <c r="A364" s="16"/>
      <c r="C364" s="17"/>
      <c r="D364" s="127"/>
    </row>
    <row r="365" spans="1:4" ht="14.25" customHeight="1" x14ac:dyDescent="0.2">
      <c r="A365" s="16"/>
      <c r="C365" s="17"/>
      <c r="D365" s="127"/>
    </row>
    <row r="366" spans="1:4" x14ac:dyDescent="0.2">
      <c r="A366" s="16"/>
      <c r="C366" s="17"/>
      <c r="D366" s="127"/>
    </row>
    <row r="367" spans="1:4" ht="14.25" customHeight="1" x14ac:dyDescent="0.2">
      <c r="A367" s="16"/>
      <c r="C367" s="17"/>
      <c r="D367" s="127"/>
    </row>
    <row r="368" spans="1:4" x14ac:dyDescent="0.2">
      <c r="A368" s="16"/>
      <c r="C368" s="17"/>
      <c r="D368" s="127"/>
    </row>
    <row r="369" spans="1:4" s="11" customFormat="1" ht="30" customHeight="1" x14ac:dyDescent="0.2">
      <c r="A369" s="16"/>
      <c r="B369" s="16"/>
      <c r="C369" s="17"/>
      <c r="D369" s="127"/>
    </row>
    <row r="370" spans="1:4" s="11" customFormat="1" x14ac:dyDescent="0.2">
      <c r="A370" s="16"/>
      <c r="B370" s="16"/>
      <c r="C370" s="17"/>
      <c r="D370" s="127"/>
    </row>
    <row r="371" spans="1:4" s="11" customFormat="1" x14ac:dyDescent="0.2">
      <c r="A371" s="16"/>
      <c r="B371" s="16"/>
      <c r="C371" s="17"/>
      <c r="D371" s="127"/>
    </row>
    <row r="372" spans="1:4" s="11" customFormat="1" x14ac:dyDescent="0.2">
      <c r="A372" s="16"/>
      <c r="B372" s="16"/>
      <c r="C372" s="17"/>
      <c r="D372" s="127"/>
    </row>
    <row r="373" spans="1:4" s="11" customFormat="1" x14ac:dyDescent="0.2">
      <c r="A373" s="16"/>
      <c r="B373" s="16"/>
      <c r="C373" s="17"/>
      <c r="D373" s="127"/>
    </row>
    <row r="374" spans="1:4" s="11" customFormat="1" x14ac:dyDescent="0.2">
      <c r="A374" s="16"/>
      <c r="B374" s="16"/>
      <c r="C374" s="17"/>
      <c r="D374" s="127"/>
    </row>
    <row r="375" spans="1:4" s="11" customFormat="1" x14ac:dyDescent="0.2">
      <c r="A375" s="16"/>
      <c r="B375" s="16"/>
      <c r="C375" s="17"/>
      <c r="D375" s="127"/>
    </row>
    <row r="376" spans="1:4" s="11" customFormat="1" x14ac:dyDescent="0.2">
      <c r="A376" s="16"/>
      <c r="B376" s="16"/>
      <c r="C376" s="17"/>
      <c r="D376" s="127"/>
    </row>
    <row r="377" spans="1:4" s="11" customFormat="1" x14ac:dyDescent="0.2">
      <c r="A377" s="16"/>
      <c r="B377" s="16"/>
      <c r="C377" s="17"/>
      <c r="D377" s="127"/>
    </row>
    <row r="378" spans="1:4" s="11" customFormat="1" x14ac:dyDescent="0.2">
      <c r="A378" s="16"/>
      <c r="B378" s="16"/>
      <c r="C378" s="17"/>
      <c r="D378" s="127"/>
    </row>
    <row r="379" spans="1:4" s="11" customFormat="1" x14ac:dyDescent="0.2">
      <c r="A379" s="16"/>
      <c r="B379" s="16"/>
      <c r="C379" s="17"/>
      <c r="D379" s="127"/>
    </row>
    <row r="380" spans="1:4" s="11" customFormat="1" x14ac:dyDescent="0.2">
      <c r="A380" s="16"/>
      <c r="B380" s="16"/>
      <c r="C380" s="17"/>
      <c r="D380" s="127"/>
    </row>
    <row r="381" spans="1:4" s="11" customFormat="1" x14ac:dyDescent="0.2">
      <c r="A381" s="16"/>
      <c r="B381" s="16"/>
      <c r="C381" s="17"/>
      <c r="D381" s="127"/>
    </row>
    <row r="382" spans="1:4" s="11" customFormat="1" x14ac:dyDescent="0.2">
      <c r="A382" s="16"/>
      <c r="B382" s="16"/>
      <c r="C382" s="17"/>
      <c r="D382" s="127"/>
    </row>
    <row r="383" spans="1:4" s="11" customFormat="1" x14ac:dyDescent="0.2">
      <c r="A383" s="16"/>
      <c r="B383" s="16"/>
      <c r="C383" s="17"/>
      <c r="D383" s="127"/>
    </row>
    <row r="384" spans="1:4" x14ac:dyDescent="0.2">
      <c r="A384" s="16"/>
      <c r="C384" s="17"/>
      <c r="D384" s="127"/>
    </row>
    <row r="385" spans="1:4" x14ac:dyDescent="0.2">
      <c r="A385" s="16"/>
      <c r="C385" s="17"/>
      <c r="D385" s="127"/>
    </row>
    <row r="386" spans="1:4" ht="18" customHeight="1" x14ac:dyDescent="0.2">
      <c r="A386" s="16"/>
      <c r="C386" s="17"/>
      <c r="D386" s="127"/>
    </row>
    <row r="387" spans="1:4" ht="20.25" customHeight="1" x14ac:dyDescent="0.2">
      <c r="A387" s="16"/>
      <c r="C387" s="17"/>
      <c r="D387" s="127"/>
    </row>
    <row r="388" spans="1:4" x14ac:dyDescent="0.2">
      <c r="A388" s="16"/>
      <c r="C388" s="17"/>
      <c r="D388" s="127"/>
    </row>
    <row r="389" spans="1:4" x14ac:dyDescent="0.2">
      <c r="A389" s="16"/>
      <c r="C389" s="17"/>
      <c r="D389" s="127"/>
    </row>
    <row r="390" spans="1:4" x14ac:dyDescent="0.2">
      <c r="A390" s="16"/>
      <c r="C390" s="17"/>
      <c r="D390" s="127"/>
    </row>
    <row r="391" spans="1:4" x14ac:dyDescent="0.2">
      <c r="A391" s="16"/>
      <c r="C391" s="17"/>
      <c r="D391" s="127"/>
    </row>
    <row r="392" spans="1:4" x14ac:dyDescent="0.2">
      <c r="A392" s="16"/>
      <c r="C392" s="17"/>
      <c r="D392" s="127"/>
    </row>
    <row r="393" spans="1:4" x14ac:dyDescent="0.2">
      <c r="A393" s="16"/>
      <c r="C393" s="17"/>
      <c r="D393" s="127"/>
    </row>
    <row r="394" spans="1:4" x14ac:dyDescent="0.2">
      <c r="A394" s="16"/>
      <c r="C394" s="17"/>
      <c r="D394" s="127"/>
    </row>
    <row r="395" spans="1:4" x14ac:dyDescent="0.2">
      <c r="A395" s="16"/>
      <c r="C395" s="17"/>
      <c r="D395" s="127"/>
    </row>
    <row r="396" spans="1:4" x14ac:dyDescent="0.2">
      <c r="A396" s="16"/>
      <c r="C396" s="17"/>
      <c r="D396" s="127"/>
    </row>
    <row r="397" spans="1:4" x14ac:dyDescent="0.2">
      <c r="A397" s="16"/>
      <c r="C397" s="17"/>
      <c r="D397" s="127"/>
    </row>
    <row r="398" spans="1:4" x14ac:dyDescent="0.2">
      <c r="A398" s="16"/>
      <c r="C398" s="17"/>
      <c r="D398" s="127"/>
    </row>
    <row r="399" spans="1:4" x14ac:dyDescent="0.2">
      <c r="A399" s="16"/>
      <c r="C399" s="17"/>
      <c r="D399" s="127"/>
    </row>
    <row r="400" spans="1:4" x14ac:dyDescent="0.2">
      <c r="A400" s="16"/>
      <c r="C400" s="17"/>
      <c r="D400" s="127"/>
    </row>
    <row r="401" spans="1:4" x14ac:dyDescent="0.2">
      <c r="A401" s="16"/>
      <c r="C401" s="17"/>
      <c r="D401" s="127"/>
    </row>
    <row r="402" spans="1:4" x14ac:dyDescent="0.2">
      <c r="A402" s="16"/>
      <c r="C402" s="17"/>
      <c r="D402" s="127"/>
    </row>
    <row r="403" spans="1:4" x14ac:dyDescent="0.2">
      <c r="A403" s="16"/>
      <c r="C403" s="17"/>
      <c r="D403" s="127"/>
    </row>
    <row r="404" spans="1:4" x14ac:dyDescent="0.2">
      <c r="A404" s="16"/>
      <c r="C404" s="17"/>
      <c r="D404" s="127"/>
    </row>
    <row r="405" spans="1:4" x14ac:dyDescent="0.2">
      <c r="A405" s="16"/>
      <c r="C405" s="17"/>
      <c r="D405" s="127"/>
    </row>
    <row r="406" spans="1:4" x14ac:dyDescent="0.2">
      <c r="A406" s="16"/>
      <c r="C406" s="17"/>
      <c r="D406" s="127"/>
    </row>
    <row r="407" spans="1:4" x14ac:dyDescent="0.2">
      <c r="A407" s="16"/>
      <c r="C407" s="17"/>
      <c r="D407" s="127"/>
    </row>
    <row r="408" spans="1:4" x14ac:dyDescent="0.2">
      <c r="A408" s="16"/>
      <c r="C408" s="17"/>
      <c r="D408" s="127"/>
    </row>
    <row r="409" spans="1:4" x14ac:dyDescent="0.2">
      <c r="A409" s="16"/>
      <c r="C409" s="17"/>
      <c r="D409" s="127"/>
    </row>
    <row r="410" spans="1:4" x14ac:dyDescent="0.2">
      <c r="A410" s="16"/>
      <c r="C410" s="17"/>
      <c r="D410" s="127"/>
    </row>
    <row r="411" spans="1:4" x14ac:dyDescent="0.2">
      <c r="A411" s="16"/>
      <c r="C411" s="17"/>
      <c r="D411" s="127"/>
    </row>
    <row r="412" spans="1:4" x14ac:dyDescent="0.2">
      <c r="A412" s="16"/>
      <c r="C412" s="17"/>
      <c r="D412" s="127"/>
    </row>
    <row r="413" spans="1:4" x14ac:dyDescent="0.2">
      <c r="A413" s="16"/>
      <c r="C413" s="17"/>
      <c r="D413" s="127"/>
    </row>
    <row r="414" spans="1:4" x14ac:dyDescent="0.2">
      <c r="A414" s="16"/>
      <c r="C414" s="17"/>
      <c r="D414" s="127"/>
    </row>
    <row r="415" spans="1:4" x14ac:dyDescent="0.2">
      <c r="A415" s="16"/>
      <c r="C415" s="17"/>
      <c r="D415" s="127"/>
    </row>
    <row r="416" spans="1:4" x14ac:dyDescent="0.2">
      <c r="A416" s="16"/>
      <c r="C416" s="17"/>
      <c r="D416" s="127"/>
    </row>
    <row r="417" spans="1:4" x14ac:dyDescent="0.2">
      <c r="A417" s="16"/>
      <c r="C417" s="17"/>
      <c r="D417" s="127"/>
    </row>
    <row r="418" spans="1:4" x14ac:dyDescent="0.2">
      <c r="A418" s="16"/>
      <c r="C418" s="17"/>
      <c r="D418" s="127"/>
    </row>
    <row r="419" spans="1:4" x14ac:dyDescent="0.2">
      <c r="A419" s="16"/>
      <c r="C419" s="17"/>
      <c r="D419" s="127"/>
    </row>
    <row r="420" spans="1:4" x14ac:dyDescent="0.2">
      <c r="A420" s="16"/>
      <c r="C420" s="17"/>
      <c r="D420" s="127"/>
    </row>
    <row r="421" spans="1:4" x14ac:dyDescent="0.2">
      <c r="A421" s="16"/>
      <c r="C421" s="17"/>
      <c r="D421" s="127"/>
    </row>
    <row r="422" spans="1:4" x14ac:dyDescent="0.2">
      <c r="A422" s="16"/>
      <c r="C422" s="17"/>
      <c r="D422" s="127"/>
    </row>
    <row r="423" spans="1:4" x14ac:dyDescent="0.2">
      <c r="A423" s="16"/>
      <c r="C423" s="17"/>
      <c r="D423" s="127"/>
    </row>
    <row r="424" spans="1:4" x14ac:dyDescent="0.2">
      <c r="A424" s="16"/>
      <c r="C424" s="17"/>
      <c r="D424" s="127"/>
    </row>
    <row r="425" spans="1:4" x14ac:dyDescent="0.2">
      <c r="A425" s="16"/>
      <c r="C425" s="17"/>
      <c r="D425" s="127"/>
    </row>
    <row r="426" spans="1:4" x14ac:dyDescent="0.2">
      <c r="A426" s="16"/>
      <c r="C426" s="17"/>
      <c r="D426" s="127"/>
    </row>
    <row r="427" spans="1:4" x14ac:dyDescent="0.2">
      <c r="A427" s="16"/>
      <c r="C427" s="17"/>
      <c r="D427" s="127"/>
    </row>
    <row r="428" spans="1:4" x14ac:dyDescent="0.2">
      <c r="A428" s="16"/>
      <c r="C428" s="17"/>
      <c r="D428" s="127"/>
    </row>
    <row r="429" spans="1:4" x14ac:dyDescent="0.2">
      <c r="A429" s="16"/>
      <c r="C429" s="17"/>
      <c r="D429" s="127"/>
    </row>
    <row r="430" spans="1:4" x14ac:dyDescent="0.2">
      <c r="A430" s="16"/>
      <c r="C430" s="17"/>
      <c r="D430" s="127"/>
    </row>
    <row r="431" spans="1:4" x14ac:dyDescent="0.2">
      <c r="A431" s="16"/>
      <c r="C431" s="17"/>
      <c r="D431" s="127"/>
    </row>
    <row r="432" spans="1:4" x14ac:dyDescent="0.2">
      <c r="A432" s="16"/>
      <c r="C432" s="17"/>
      <c r="D432" s="127"/>
    </row>
    <row r="433" spans="1:4" x14ac:dyDescent="0.2">
      <c r="A433" s="16"/>
      <c r="C433" s="17"/>
      <c r="D433" s="127"/>
    </row>
    <row r="434" spans="1:4" x14ac:dyDescent="0.2">
      <c r="A434" s="16"/>
      <c r="C434" s="17"/>
      <c r="D434" s="127"/>
    </row>
    <row r="435" spans="1:4" x14ac:dyDescent="0.2">
      <c r="A435" s="16"/>
      <c r="C435" s="17"/>
      <c r="D435" s="127"/>
    </row>
    <row r="436" spans="1:4" x14ac:dyDescent="0.2">
      <c r="A436" s="16"/>
      <c r="C436" s="17"/>
      <c r="D436" s="127"/>
    </row>
    <row r="437" spans="1:4" x14ac:dyDescent="0.2">
      <c r="A437" s="16"/>
      <c r="C437" s="17"/>
      <c r="D437" s="127"/>
    </row>
    <row r="438" spans="1:4" x14ac:dyDescent="0.2">
      <c r="A438" s="16"/>
      <c r="C438" s="17"/>
      <c r="D438" s="127"/>
    </row>
    <row r="439" spans="1:4" x14ac:dyDescent="0.2">
      <c r="A439" s="16"/>
      <c r="C439" s="17"/>
      <c r="D439" s="127"/>
    </row>
    <row r="440" spans="1:4" x14ac:dyDescent="0.2">
      <c r="A440" s="16"/>
      <c r="C440" s="17"/>
      <c r="D440" s="127"/>
    </row>
    <row r="441" spans="1:4" x14ac:dyDescent="0.2">
      <c r="A441" s="16"/>
      <c r="C441" s="17"/>
      <c r="D441" s="127"/>
    </row>
    <row r="442" spans="1:4" x14ac:dyDescent="0.2">
      <c r="A442" s="16"/>
      <c r="C442" s="17"/>
      <c r="D442" s="127"/>
    </row>
    <row r="443" spans="1:4" x14ac:dyDescent="0.2">
      <c r="A443" s="16"/>
      <c r="C443" s="17"/>
      <c r="D443" s="127"/>
    </row>
    <row r="444" spans="1:4" x14ac:dyDescent="0.2">
      <c r="A444" s="16"/>
      <c r="C444" s="17"/>
      <c r="D444" s="127"/>
    </row>
    <row r="445" spans="1:4" x14ac:dyDescent="0.2">
      <c r="A445" s="16"/>
      <c r="C445" s="17"/>
      <c r="D445" s="127"/>
    </row>
    <row r="446" spans="1:4" x14ac:dyDescent="0.2">
      <c r="A446" s="16"/>
      <c r="C446" s="17"/>
      <c r="D446" s="127"/>
    </row>
    <row r="447" spans="1:4" x14ac:dyDescent="0.2">
      <c r="A447" s="16"/>
      <c r="C447" s="17"/>
      <c r="D447" s="127"/>
    </row>
    <row r="448" spans="1:4" x14ac:dyDescent="0.2">
      <c r="A448" s="16"/>
      <c r="C448" s="17"/>
      <c r="D448" s="127"/>
    </row>
    <row r="449" spans="1:4" x14ac:dyDescent="0.2">
      <c r="A449" s="16"/>
      <c r="C449" s="17"/>
      <c r="D449" s="127"/>
    </row>
    <row r="450" spans="1:4" x14ac:dyDescent="0.2">
      <c r="A450" s="16"/>
      <c r="C450" s="17"/>
      <c r="D450" s="127"/>
    </row>
    <row r="451" spans="1:4" x14ac:dyDescent="0.2">
      <c r="A451" s="16"/>
      <c r="C451" s="17"/>
      <c r="D451" s="127"/>
    </row>
    <row r="452" spans="1:4" x14ac:dyDescent="0.2">
      <c r="A452" s="16"/>
      <c r="C452" s="17"/>
      <c r="D452" s="127"/>
    </row>
    <row r="453" spans="1:4" x14ac:dyDescent="0.2">
      <c r="A453" s="16"/>
      <c r="C453" s="17"/>
      <c r="D453" s="127"/>
    </row>
    <row r="454" spans="1:4" x14ac:dyDescent="0.2">
      <c r="A454" s="16"/>
      <c r="C454" s="17"/>
      <c r="D454" s="127"/>
    </row>
    <row r="455" spans="1:4" x14ac:dyDescent="0.2">
      <c r="A455" s="16"/>
      <c r="C455" s="17"/>
      <c r="D455" s="127"/>
    </row>
    <row r="456" spans="1:4" x14ac:dyDescent="0.2">
      <c r="A456" s="16"/>
      <c r="C456" s="17"/>
      <c r="D456" s="127"/>
    </row>
    <row r="457" spans="1:4" x14ac:dyDescent="0.2">
      <c r="A457" s="16"/>
      <c r="C457" s="17"/>
      <c r="D457" s="127"/>
    </row>
    <row r="458" spans="1:4" x14ac:dyDescent="0.2">
      <c r="A458" s="16"/>
      <c r="C458" s="17"/>
      <c r="D458" s="127"/>
    </row>
    <row r="459" spans="1:4" x14ac:dyDescent="0.2">
      <c r="A459" s="16"/>
      <c r="C459" s="17"/>
      <c r="D459" s="127"/>
    </row>
    <row r="460" spans="1:4" x14ac:dyDescent="0.2">
      <c r="A460" s="16"/>
      <c r="C460" s="17"/>
      <c r="D460" s="127"/>
    </row>
    <row r="461" spans="1:4" x14ac:dyDescent="0.2">
      <c r="A461" s="16"/>
      <c r="C461" s="17"/>
      <c r="D461" s="127"/>
    </row>
    <row r="462" spans="1:4" x14ac:dyDescent="0.2">
      <c r="A462" s="16"/>
      <c r="C462" s="17"/>
      <c r="D462" s="127"/>
    </row>
    <row r="463" spans="1:4" x14ac:dyDescent="0.2">
      <c r="A463" s="16"/>
      <c r="C463" s="17"/>
      <c r="D463" s="127"/>
    </row>
    <row r="464" spans="1:4" x14ac:dyDescent="0.2">
      <c r="A464" s="16"/>
      <c r="C464" s="17"/>
      <c r="D464" s="127"/>
    </row>
    <row r="465" spans="1:4" x14ac:dyDescent="0.2">
      <c r="A465" s="16"/>
      <c r="C465" s="17"/>
      <c r="D465" s="127"/>
    </row>
    <row r="466" spans="1:4" x14ac:dyDescent="0.2">
      <c r="A466" s="16"/>
      <c r="C466" s="17"/>
      <c r="D466" s="127"/>
    </row>
    <row r="467" spans="1:4" x14ac:dyDescent="0.2">
      <c r="A467" s="16"/>
      <c r="C467" s="17"/>
      <c r="D467" s="127"/>
    </row>
    <row r="468" spans="1:4" x14ac:dyDescent="0.2">
      <c r="A468" s="16"/>
      <c r="C468" s="17"/>
      <c r="D468" s="127"/>
    </row>
    <row r="469" spans="1:4" x14ac:dyDescent="0.2">
      <c r="A469" s="16"/>
      <c r="C469" s="17"/>
      <c r="D469" s="127"/>
    </row>
    <row r="470" spans="1:4" x14ac:dyDescent="0.2">
      <c r="A470" s="16"/>
      <c r="C470" s="17"/>
      <c r="D470" s="127"/>
    </row>
    <row r="471" spans="1:4" x14ac:dyDescent="0.2">
      <c r="A471" s="16"/>
      <c r="C471" s="17"/>
      <c r="D471" s="127"/>
    </row>
    <row r="472" spans="1:4" x14ac:dyDescent="0.2">
      <c r="A472" s="16"/>
      <c r="C472" s="17"/>
      <c r="D472" s="127"/>
    </row>
    <row r="473" spans="1:4" x14ac:dyDescent="0.2">
      <c r="A473" s="16"/>
      <c r="C473" s="17"/>
      <c r="D473" s="127"/>
    </row>
    <row r="474" spans="1:4" x14ac:dyDescent="0.2">
      <c r="A474" s="16"/>
      <c r="C474" s="17"/>
      <c r="D474" s="127"/>
    </row>
    <row r="475" spans="1:4" x14ac:dyDescent="0.2">
      <c r="A475" s="16"/>
      <c r="C475" s="17"/>
      <c r="D475" s="127"/>
    </row>
    <row r="476" spans="1:4" x14ac:dyDescent="0.2">
      <c r="A476" s="16"/>
      <c r="C476" s="17"/>
      <c r="D476" s="127"/>
    </row>
    <row r="477" spans="1:4" x14ac:dyDescent="0.2">
      <c r="A477" s="16"/>
      <c r="C477" s="17"/>
      <c r="D477" s="127"/>
    </row>
    <row r="478" spans="1:4" x14ac:dyDescent="0.2">
      <c r="A478" s="16"/>
      <c r="C478" s="17"/>
      <c r="D478" s="127"/>
    </row>
    <row r="479" spans="1:4" x14ac:dyDescent="0.2">
      <c r="A479" s="16"/>
      <c r="C479" s="17"/>
      <c r="D479" s="127"/>
    </row>
    <row r="480" spans="1:4" x14ac:dyDescent="0.2">
      <c r="A480" s="16"/>
      <c r="C480" s="17"/>
      <c r="D480" s="127"/>
    </row>
    <row r="481" spans="1:4" x14ac:dyDescent="0.2">
      <c r="A481" s="16"/>
      <c r="C481" s="17"/>
      <c r="D481" s="127"/>
    </row>
    <row r="482" spans="1:4" x14ac:dyDescent="0.2">
      <c r="A482" s="16"/>
      <c r="C482" s="17"/>
      <c r="D482" s="127"/>
    </row>
    <row r="483" spans="1:4" x14ac:dyDescent="0.2">
      <c r="A483" s="16"/>
      <c r="C483" s="17"/>
      <c r="D483" s="127"/>
    </row>
    <row r="484" spans="1:4" x14ac:dyDescent="0.2">
      <c r="A484" s="16"/>
      <c r="C484" s="17"/>
      <c r="D484" s="127"/>
    </row>
    <row r="485" spans="1:4" x14ac:dyDescent="0.2">
      <c r="A485" s="16"/>
      <c r="C485" s="17"/>
      <c r="D485" s="127"/>
    </row>
    <row r="486" spans="1:4" x14ac:dyDescent="0.2">
      <c r="A486" s="16"/>
      <c r="C486" s="17"/>
      <c r="D486" s="127"/>
    </row>
    <row r="487" spans="1:4" x14ac:dyDescent="0.2">
      <c r="A487" s="16"/>
      <c r="C487" s="17"/>
      <c r="D487" s="127"/>
    </row>
    <row r="488" spans="1:4" x14ac:dyDescent="0.2">
      <c r="A488" s="16"/>
      <c r="C488" s="17"/>
      <c r="D488" s="127"/>
    </row>
    <row r="489" spans="1:4" x14ac:dyDescent="0.2">
      <c r="A489" s="16"/>
      <c r="C489" s="17"/>
      <c r="D489" s="127"/>
    </row>
    <row r="490" spans="1:4" x14ac:dyDescent="0.2">
      <c r="A490" s="16"/>
      <c r="C490" s="17"/>
      <c r="D490" s="127"/>
    </row>
    <row r="491" spans="1:4" x14ac:dyDescent="0.2">
      <c r="A491" s="16"/>
      <c r="C491" s="17"/>
      <c r="D491" s="127"/>
    </row>
    <row r="492" spans="1:4" x14ac:dyDescent="0.2">
      <c r="A492" s="16"/>
      <c r="C492" s="17"/>
      <c r="D492" s="127"/>
    </row>
    <row r="493" spans="1:4" x14ac:dyDescent="0.2">
      <c r="A493" s="16"/>
      <c r="C493" s="17"/>
      <c r="D493" s="127"/>
    </row>
    <row r="494" spans="1:4" x14ac:dyDescent="0.2">
      <c r="A494" s="16"/>
      <c r="C494" s="17"/>
      <c r="D494" s="127"/>
    </row>
    <row r="495" spans="1:4" x14ac:dyDescent="0.2">
      <c r="A495" s="16"/>
      <c r="C495" s="17"/>
      <c r="D495" s="127"/>
    </row>
    <row r="496" spans="1:4" x14ac:dyDescent="0.2">
      <c r="A496" s="16"/>
      <c r="C496" s="17"/>
      <c r="D496" s="127"/>
    </row>
    <row r="497" spans="1:4" x14ac:dyDescent="0.2">
      <c r="A497" s="16"/>
      <c r="C497" s="17"/>
      <c r="D497" s="127"/>
    </row>
    <row r="498" spans="1:4" x14ac:dyDescent="0.2">
      <c r="A498" s="16"/>
      <c r="C498" s="17"/>
      <c r="D498" s="127"/>
    </row>
    <row r="499" spans="1:4" x14ac:dyDescent="0.2">
      <c r="A499" s="16"/>
      <c r="C499" s="17"/>
      <c r="D499" s="127"/>
    </row>
    <row r="500" spans="1:4" x14ac:dyDescent="0.2">
      <c r="A500" s="16"/>
      <c r="C500" s="17"/>
      <c r="D500" s="127"/>
    </row>
    <row r="501" spans="1:4" x14ac:dyDescent="0.2">
      <c r="A501" s="16"/>
      <c r="C501" s="17"/>
      <c r="D501" s="127"/>
    </row>
    <row r="502" spans="1:4" x14ac:dyDescent="0.2">
      <c r="A502" s="16"/>
      <c r="C502" s="17"/>
      <c r="D502" s="127"/>
    </row>
    <row r="503" spans="1:4" x14ac:dyDescent="0.2">
      <c r="A503" s="16"/>
      <c r="C503" s="17"/>
      <c r="D503" s="127"/>
    </row>
    <row r="504" spans="1:4" x14ac:dyDescent="0.2">
      <c r="A504" s="16"/>
      <c r="C504" s="17"/>
      <c r="D504" s="127"/>
    </row>
    <row r="505" spans="1:4" x14ac:dyDescent="0.2">
      <c r="A505" s="16"/>
      <c r="C505" s="17"/>
      <c r="D505" s="127"/>
    </row>
    <row r="506" spans="1:4" x14ac:dyDescent="0.2">
      <c r="A506" s="16"/>
      <c r="C506" s="17"/>
      <c r="D506" s="127"/>
    </row>
    <row r="507" spans="1:4" x14ac:dyDescent="0.2">
      <c r="A507" s="16"/>
      <c r="C507" s="17"/>
      <c r="D507" s="127"/>
    </row>
    <row r="508" spans="1:4" x14ac:dyDescent="0.2">
      <c r="A508" s="16"/>
      <c r="C508" s="17"/>
      <c r="D508" s="127"/>
    </row>
    <row r="509" spans="1:4" x14ac:dyDescent="0.2">
      <c r="A509" s="16"/>
      <c r="C509" s="17"/>
      <c r="D509" s="127"/>
    </row>
    <row r="510" spans="1:4" x14ac:dyDescent="0.2">
      <c r="A510" s="16"/>
      <c r="C510" s="17"/>
      <c r="D510" s="127"/>
    </row>
    <row r="511" spans="1:4" x14ac:dyDescent="0.2">
      <c r="A511" s="16"/>
      <c r="C511" s="17"/>
      <c r="D511" s="127"/>
    </row>
    <row r="512" spans="1:4" x14ac:dyDescent="0.2">
      <c r="A512" s="16"/>
      <c r="C512" s="17"/>
      <c r="D512" s="127"/>
    </row>
    <row r="513" spans="1:4" x14ac:dyDescent="0.2">
      <c r="A513" s="16"/>
      <c r="C513" s="17"/>
      <c r="D513" s="127"/>
    </row>
    <row r="514" spans="1:4" x14ac:dyDescent="0.2">
      <c r="A514" s="16"/>
      <c r="C514" s="17"/>
      <c r="D514" s="127"/>
    </row>
    <row r="515" spans="1:4" x14ac:dyDescent="0.2">
      <c r="A515" s="16"/>
      <c r="C515" s="17"/>
      <c r="D515" s="127"/>
    </row>
    <row r="516" spans="1:4" x14ac:dyDescent="0.2">
      <c r="A516" s="16"/>
      <c r="C516" s="17"/>
      <c r="D516" s="127"/>
    </row>
    <row r="517" spans="1:4" x14ac:dyDescent="0.2">
      <c r="A517" s="16"/>
      <c r="C517" s="17"/>
      <c r="D517" s="127"/>
    </row>
    <row r="518" spans="1:4" x14ac:dyDescent="0.2">
      <c r="A518" s="16"/>
      <c r="C518" s="17"/>
      <c r="D518" s="127"/>
    </row>
    <row r="519" spans="1:4" x14ac:dyDescent="0.2">
      <c r="A519" s="16"/>
      <c r="C519" s="17"/>
      <c r="D519" s="127"/>
    </row>
    <row r="520" spans="1:4" x14ac:dyDescent="0.2">
      <c r="A520" s="16"/>
      <c r="C520" s="17"/>
      <c r="D520" s="127"/>
    </row>
    <row r="521" spans="1:4" x14ac:dyDescent="0.2">
      <c r="A521" s="16"/>
      <c r="C521" s="17"/>
      <c r="D521" s="127"/>
    </row>
    <row r="522" spans="1:4" x14ac:dyDescent="0.2">
      <c r="A522" s="16"/>
      <c r="C522" s="17"/>
      <c r="D522" s="127"/>
    </row>
    <row r="523" spans="1:4" x14ac:dyDescent="0.2">
      <c r="A523" s="16"/>
      <c r="C523" s="17"/>
      <c r="D523" s="127"/>
    </row>
    <row r="524" spans="1:4" x14ac:dyDescent="0.2">
      <c r="A524" s="16"/>
      <c r="C524" s="17"/>
      <c r="D524" s="127"/>
    </row>
    <row r="525" spans="1:4" x14ac:dyDescent="0.2">
      <c r="A525" s="16"/>
      <c r="C525" s="17"/>
      <c r="D525" s="127"/>
    </row>
    <row r="526" spans="1:4" x14ac:dyDescent="0.2">
      <c r="A526" s="16"/>
      <c r="C526" s="17"/>
      <c r="D526" s="127"/>
    </row>
    <row r="527" spans="1:4" x14ac:dyDescent="0.2">
      <c r="A527" s="16"/>
      <c r="C527" s="17"/>
      <c r="D527" s="127"/>
    </row>
    <row r="528" spans="1:4" x14ac:dyDescent="0.2">
      <c r="A528" s="16"/>
      <c r="C528" s="17"/>
      <c r="D528" s="127"/>
    </row>
    <row r="529" spans="1:4" x14ac:dyDescent="0.2">
      <c r="A529" s="16"/>
      <c r="C529" s="17"/>
      <c r="D529" s="127"/>
    </row>
    <row r="530" spans="1:4" x14ac:dyDescent="0.2">
      <c r="A530" s="16"/>
      <c r="C530" s="17"/>
      <c r="D530" s="127"/>
    </row>
    <row r="531" spans="1:4" x14ac:dyDescent="0.2">
      <c r="A531" s="16"/>
      <c r="C531" s="17"/>
      <c r="D531" s="127"/>
    </row>
    <row r="532" spans="1:4" x14ac:dyDescent="0.2">
      <c r="A532" s="16"/>
      <c r="C532" s="17"/>
      <c r="D532" s="127"/>
    </row>
    <row r="533" spans="1:4" x14ac:dyDescent="0.2">
      <c r="A533" s="16"/>
      <c r="C533" s="17"/>
      <c r="D533" s="127"/>
    </row>
    <row r="534" spans="1:4" x14ac:dyDescent="0.2">
      <c r="A534" s="16"/>
      <c r="C534" s="17"/>
      <c r="D534" s="127"/>
    </row>
    <row r="535" spans="1:4" x14ac:dyDescent="0.2">
      <c r="A535" s="16"/>
      <c r="C535" s="17"/>
      <c r="D535" s="127"/>
    </row>
    <row r="536" spans="1:4" x14ac:dyDescent="0.2">
      <c r="A536" s="16"/>
      <c r="C536" s="17"/>
      <c r="D536" s="127"/>
    </row>
    <row r="537" spans="1:4" x14ac:dyDescent="0.2">
      <c r="A537" s="16"/>
      <c r="C537" s="17"/>
      <c r="D537" s="127"/>
    </row>
    <row r="538" spans="1:4" x14ac:dyDescent="0.2">
      <c r="A538" s="16"/>
      <c r="C538" s="17"/>
      <c r="D538" s="127"/>
    </row>
    <row r="539" spans="1:4" x14ac:dyDescent="0.2">
      <c r="A539" s="16"/>
      <c r="C539" s="17"/>
      <c r="D539" s="127"/>
    </row>
    <row r="540" spans="1:4" x14ac:dyDescent="0.2">
      <c r="A540" s="16"/>
      <c r="C540" s="17"/>
      <c r="D540" s="127"/>
    </row>
    <row r="541" spans="1:4" x14ac:dyDescent="0.2">
      <c r="A541" s="16"/>
      <c r="C541" s="17"/>
      <c r="D541" s="127"/>
    </row>
    <row r="542" spans="1:4" x14ac:dyDescent="0.2">
      <c r="A542" s="16"/>
      <c r="C542" s="17"/>
      <c r="D542" s="127"/>
    </row>
    <row r="543" spans="1:4" x14ac:dyDescent="0.2">
      <c r="A543" s="16"/>
      <c r="C543" s="17"/>
      <c r="D543" s="127"/>
    </row>
    <row r="544" spans="1:4" x14ac:dyDescent="0.2">
      <c r="A544" s="16"/>
      <c r="C544" s="17"/>
      <c r="D544" s="127"/>
    </row>
    <row r="545" spans="1:4" x14ac:dyDescent="0.2">
      <c r="A545" s="16"/>
      <c r="C545" s="17"/>
      <c r="D545" s="127"/>
    </row>
    <row r="546" spans="1:4" x14ac:dyDescent="0.2">
      <c r="A546" s="16"/>
      <c r="C546" s="17"/>
      <c r="D546" s="127"/>
    </row>
    <row r="547" spans="1:4" x14ac:dyDescent="0.2">
      <c r="A547" s="16"/>
      <c r="C547" s="17"/>
      <c r="D547" s="127"/>
    </row>
    <row r="548" spans="1:4" x14ac:dyDescent="0.2">
      <c r="A548" s="16"/>
      <c r="C548" s="17"/>
      <c r="D548" s="127"/>
    </row>
    <row r="549" spans="1:4" x14ac:dyDescent="0.2">
      <c r="A549" s="16"/>
      <c r="C549" s="17"/>
      <c r="D549" s="127"/>
    </row>
    <row r="550" spans="1:4" x14ac:dyDescent="0.2">
      <c r="A550" s="16"/>
      <c r="C550" s="17"/>
      <c r="D550" s="127"/>
    </row>
    <row r="551" spans="1:4" x14ac:dyDescent="0.2">
      <c r="A551" s="16"/>
      <c r="C551" s="17"/>
      <c r="D551" s="127"/>
    </row>
    <row r="552" spans="1:4" x14ac:dyDescent="0.2">
      <c r="A552" s="16"/>
      <c r="C552" s="17"/>
      <c r="D552" s="127"/>
    </row>
    <row r="553" spans="1:4" x14ac:dyDescent="0.2">
      <c r="A553" s="16"/>
      <c r="C553" s="17"/>
      <c r="D553" s="127"/>
    </row>
    <row r="554" spans="1:4" x14ac:dyDescent="0.2">
      <c r="A554" s="16"/>
      <c r="C554" s="17"/>
      <c r="D554" s="127"/>
    </row>
    <row r="555" spans="1:4" x14ac:dyDescent="0.2">
      <c r="A555" s="16"/>
      <c r="C555" s="17"/>
      <c r="D555" s="127"/>
    </row>
    <row r="556" spans="1:4" x14ac:dyDescent="0.2">
      <c r="A556" s="16"/>
      <c r="C556" s="17"/>
      <c r="D556" s="127"/>
    </row>
    <row r="557" spans="1:4" x14ac:dyDescent="0.2">
      <c r="A557" s="16"/>
      <c r="C557" s="17"/>
      <c r="D557" s="127"/>
    </row>
    <row r="558" spans="1:4" x14ac:dyDescent="0.2">
      <c r="A558" s="16"/>
      <c r="C558" s="17"/>
      <c r="D558" s="127"/>
    </row>
    <row r="559" spans="1:4" x14ac:dyDescent="0.2">
      <c r="A559" s="16"/>
      <c r="C559" s="17"/>
      <c r="D559" s="127"/>
    </row>
    <row r="560" spans="1:4" x14ac:dyDescent="0.2">
      <c r="A560" s="16"/>
      <c r="C560" s="17"/>
      <c r="D560" s="127"/>
    </row>
    <row r="561" spans="1:4" x14ac:dyDescent="0.2">
      <c r="A561" s="16"/>
      <c r="C561" s="17"/>
      <c r="D561" s="127"/>
    </row>
    <row r="562" spans="1:4" x14ac:dyDescent="0.2">
      <c r="A562" s="16"/>
      <c r="C562" s="17"/>
      <c r="D562" s="127"/>
    </row>
    <row r="563" spans="1:4" x14ac:dyDescent="0.2">
      <c r="A563" s="16"/>
      <c r="C563" s="17"/>
      <c r="D563" s="127"/>
    </row>
    <row r="564" spans="1:4" x14ac:dyDescent="0.2">
      <c r="A564" s="16"/>
      <c r="C564" s="17"/>
      <c r="D564" s="127"/>
    </row>
    <row r="565" spans="1:4" x14ac:dyDescent="0.2">
      <c r="A565" s="16"/>
      <c r="C565" s="17"/>
      <c r="D565" s="127"/>
    </row>
    <row r="566" spans="1:4" x14ac:dyDescent="0.2">
      <c r="A566" s="16"/>
      <c r="C566" s="17"/>
      <c r="D566" s="127"/>
    </row>
    <row r="567" spans="1:4" x14ac:dyDescent="0.2">
      <c r="A567" s="16"/>
      <c r="C567" s="17"/>
      <c r="D567" s="127"/>
    </row>
    <row r="568" spans="1:4" x14ac:dyDescent="0.2">
      <c r="A568" s="16"/>
      <c r="C568" s="17"/>
      <c r="D568" s="127"/>
    </row>
    <row r="569" spans="1:4" x14ac:dyDescent="0.2">
      <c r="A569" s="16"/>
      <c r="C569" s="17"/>
      <c r="D569" s="127"/>
    </row>
    <row r="570" spans="1:4" x14ac:dyDescent="0.2">
      <c r="A570" s="16"/>
      <c r="C570" s="17"/>
      <c r="D570" s="127"/>
    </row>
    <row r="571" spans="1:4" x14ac:dyDescent="0.2">
      <c r="A571" s="16"/>
      <c r="C571" s="17"/>
      <c r="D571" s="127"/>
    </row>
    <row r="572" spans="1:4" x14ac:dyDescent="0.2">
      <c r="A572" s="16"/>
      <c r="C572" s="17"/>
      <c r="D572" s="127"/>
    </row>
    <row r="573" spans="1:4" x14ac:dyDescent="0.2">
      <c r="A573" s="16"/>
      <c r="C573" s="17"/>
      <c r="D573" s="127"/>
    </row>
    <row r="574" spans="1:4" x14ac:dyDescent="0.2">
      <c r="A574" s="16"/>
      <c r="C574" s="17"/>
      <c r="D574" s="127"/>
    </row>
    <row r="575" spans="1:4" x14ac:dyDescent="0.2">
      <c r="A575" s="16"/>
      <c r="C575" s="17"/>
      <c r="D575" s="127"/>
    </row>
    <row r="576" spans="1:4" x14ac:dyDescent="0.2">
      <c r="A576" s="16"/>
      <c r="C576" s="17"/>
      <c r="D576" s="127"/>
    </row>
    <row r="577" spans="1:4" x14ac:dyDescent="0.2">
      <c r="A577" s="16"/>
      <c r="C577" s="17"/>
      <c r="D577" s="127"/>
    </row>
    <row r="578" spans="1:4" x14ac:dyDescent="0.2">
      <c r="A578" s="16"/>
      <c r="C578" s="17"/>
      <c r="D578" s="127"/>
    </row>
    <row r="579" spans="1:4" x14ac:dyDescent="0.2">
      <c r="A579" s="16"/>
      <c r="C579" s="17"/>
      <c r="D579" s="127"/>
    </row>
    <row r="580" spans="1:4" x14ac:dyDescent="0.2">
      <c r="A580" s="16"/>
      <c r="C580" s="17"/>
      <c r="D580" s="127"/>
    </row>
    <row r="581" spans="1:4" x14ac:dyDescent="0.2">
      <c r="A581" s="16"/>
      <c r="C581" s="17"/>
      <c r="D581" s="127"/>
    </row>
    <row r="582" spans="1:4" x14ac:dyDescent="0.2">
      <c r="A582" s="16"/>
      <c r="C582" s="17"/>
      <c r="D582" s="127"/>
    </row>
    <row r="583" spans="1:4" x14ac:dyDescent="0.2">
      <c r="A583" s="16"/>
      <c r="C583" s="17"/>
      <c r="D583" s="127"/>
    </row>
    <row r="584" spans="1:4" x14ac:dyDescent="0.2">
      <c r="A584" s="16"/>
      <c r="C584" s="17"/>
      <c r="D584" s="127"/>
    </row>
    <row r="585" spans="1:4" x14ac:dyDescent="0.2">
      <c r="A585" s="16"/>
      <c r="C585" s="17"/>
      <c r="D585" s="127"/>
    </row>
    <row r="586" spans="1:4" x14ac:dyDescent="0.2">
      <c r="A586" s="16"/>
      <c r="C586" s="17"/>
      <c r="D586" s="127"/>
    </row>
    <row r="587" spans="1:4" x14ac:dyDescent="0.2">
      <c r="A587" s="16"/>
      <c r="C587" s="17"/>
      <c r="D587" s="127"/>
    </row>
    <row r="588" spans="1:4" x14ac:dyDescent="0.2">
      <c r="A588" s="16"/>
      <c r="C588" s="17"/>
      <c r="D588" s="127"/>
    </row>
    <row r="589" spans="1:4" x14ac:dyDescent="0.2">
      <c r="A589" s="16"/>
      <c r="C589" s="17"/>
      <c r="D589" s="127"/>
    </row>
    <row r="590" spans="1:4" x14ac:dyDescent="0.2">
      <c r="A590" s="16"/>
      <c r="C590" s="17"/>
      <c r="D590" s="127"/>
    </row>
    <row r="591" spans="1:4" x14ac:dyDescent="0.2">
      <c r="A591" s="16"/>
      <c r="C591" s="17"/>
      <c r="D591" s="127"/>
    </row>
    <row r="592" spans="1:4" x14ac:dyDescent="0.2">
      <c r="A592" s="16"/>
      <c r="C592" s="17"/>
      <c r="D592" s="127"/>
    </row>
    <row r="593" spans="1:4" x14ac:dyDescent="0.2">
      <c r="A593" s="16"/>
      <c r="C593" s="17"/>
      <c r="D593" s="127"/>
    </row>
    <row r="594" spans="1:4" x14ac:dyDescent="0.2">
      <c r="A594" s="16"/>
      <c r="C594" s="17"/>
      <c r="D594" s="127"/>
    </row>
    <row r="595" spans="1:4" x14ac:dyDescent="0.2">
      <c r="A595" s="16"/>
      <c r="C595" s="17"/>
      <c r="D595" s="127"/>
    </row>
    <row r="596" spans="1:4" x14ac:dyDescent="0.2">
      <c r="A596" s="16"/>
      <c r="C596" s="17"/>
      <c r="D596" s="127"/>
    </row>
    <row r="597" spans="1:4" x14ac:dyDescent="0.2">
      <c r="A597" s="16"/>
      <c r="C597" s="17"/>
      <c r="D597" s="127"/>
    </row>
    <row r="598" spans="1:4" x14ac:dyDescent="0.2">
      <c r="A598" s="16"/>
      <c r="C598" s="17"/>
      <c r="D598" s="127"/>
    </row>
    <row r="599" spans="1:4" x14ac:dyDescent="0.2">
      <c r="A599" s="16"/>
      <c r="C599" s="17"/>
      <c r="D599" s="127"/>
    </row>
    <row r="600" spans="1:4" x14ac:dyDescent="0.2">
      <c r="A600" s="16"/>
      <c r="C600" s="17"/>
      <c r="D600" s="127"/>
    </row>
    <row r="601" spans="1:4" x14ac:dyDescent="0.2">
      <c r="A601" s="16"/>
      <c r="C601" s="17"/>
      <c r="D601" s="127"/>
    </row>
    <row r="602" spans="1:4" x14ac:dyDescent="0.2">
      <c r="A602" s="16"/>
      <c r="C602" s="17"/>
      <c r="D602" s="127"/>
    </row>
    <row r="603" spans="1:4" x14ac:dyDescent="0.2">
      <c r="A603" s="16"/>
      <c r="C603" s="17"/>
      <c r="D603" s="127"/>
    </row>
    <row r="604" spans="1:4" x14ac:dyDescent="0.2">
      <c r="A604" s="16"/>
      <c r="C604" s="17"/>
      <c r="D604" s="127"/>
    </row>
    <row r="605" spans="1:4" x14ac:dyDescent="0.2">
      <c r="A605" s="16"/>
      <c r="C605" s="17"/>
      <c r="D605" s="127"/>
    </row>
    <row r="606" spans="1:4" x14ac:dyDescent="0.2">
      <c r="A606" s="16"/>
      <c r="C606" s="17"/>
      <c r="D606" s="127"/>
    </row>
    <row r="607" spans="1:4" x14ac:dyDescent="0.2">
      <c r="A607" s="16"/>
      <c r="C607" s="17"/>
      <c r="D607" s="127"/>
    </row>
    <row r="608" spans="1:4" x14ac:dyDescent="0.2">
      <c r="A608" s="16"/>
      <c r="C608" s="17"/>
      <c r="D608" s="127"/>
    </row>
    <row r="609" spans="1:4" x14ac:dyDescent="0.2">
      <c r="A609" s="16"/>
      <c r="C609" s="17"/>
      <c r="D609" s="127"/>
    </row>
    <row r="610" spans="1:4" x14ac:dyDescent="0.2">
      <c r="A610" s="16"/>
      <c r="C610" s="17"/>
      <c r="D610" s="127"/>
    </row>
    <row r="611" spans="1:4" x14ac:dyDescent="0.2">
      <c r="A611" s="16"/>
      <c r="C611" s="17"/>
      <c r="D611" s="127"/>
    </row>
    <row r="612" spans="1:4" x14ac:dyDescent="0.2">
      <c r="A612" s="16"/>
      <c r="C612" s="17"/>
      <c r="D612" s="127"/>
    </row>
    <row r="613" spans="1:4" x14ac:dyDescent="0.2">
      <c r="A613" s="16"/>
      <c r="C613" s="17"/>
      <c r="D613" s="127"/>
    </row>
    <row r="614" spans="1:4" x14ac:dyDescent="0.2">
      <c r="A614" s="16"/>
      <c r="C614" s="17"/>
      <c r="D614" s="127"/>
    </row>
    <row r="615" spans="1:4" x14ac:dyDescent="0.2">
      <c r="A615" s="16"/>
      <c r="C615" s="17"/>
      <c r="D615" s="127"/>
    </row>
    <row r="616" spans="1:4" x14ac:dyDescent="0.2">
      <c r="A616" s="16"/>
      <c r="C616" s="17"/>
      <c r="D616" s="127"/>
    </row>
    <row r="617" spans="1:4" x14ac:dyDescent="0.2">
      <c r="A617" s="16"/>
      <c r="C617" s="17"/>
      <c r="D617" s="127"/>
    </row>
    <row r="618" spans="1:4" x14ac:dyDescent="0.2">
      <c r="A618" s="16"/>
      <c r="C618" s="17"/>
      <c r="D618" s="127"/>
    </row>
    <row r="619" spans="1:4" x14ac:dyDescent="0.2">
      <c r="A619" s="16"/>
      <c r="C619" s="17"/>
      <c r="D619" s="127"/>
    </row>
    <row r="620" spans="1:4" x14ac:dyDescent="0.2">
      <c r="A620" s="16"/>
      <c r="C620" s="17"/>
      <c r="D620" s="127"/>
    </row>
    <row r="621" spans="1:4" x14ac:dyDescent="0.2">
      <c r="A621" s="16"/>
      <c r="C621" s="17"/>
      <c r="D621" s="127"/>
    </row>
    <row r="622" spans="1:4" x14ac:dyDescent="0.2">
      <c r="A622" s="16"/>
      <c r="C622" s="17"/>
      <c r="D622" s="127"/>
    </row>
    <row r="623" spans="1:4" x14ac:dyDescent="0.2">
      <c r="A623" s="16"/>
      <c r="C623" s="17"/>
      <c r="D623" s="127"/>
    </row>
    <row r="624" spans="1:4" x14ac:dyDescent="0.2">
      <c r="A624" s="16"/>
      <c r="C624" s="17"/>
      <c r="D624" s="127"/>
    </row>
    <row r="625" spans="1:4" x14ac:dyDescent="0.2">
      <c r="A625" s="16"/>
      <c r="C625" s="17"/>
      <c r="D625" s="127"/>
    </row>
    <row r="626" spans="1:4" x14ac:dyDescent="0.2">
      <c r="A626" s="16"/>
      <c r="C626" s="17"/>
      <c r="D626" s="127"/>
    </row>
    <row r="627" spans="1:4" x14ac:dyDescent="0.2">
      <c r="A627" s="16"/>
      <c r="C627" s="17"/>
      <c r="D627" s="127"/>
    </row>
    <row r="628" spans="1:4" x14ac:dyDescent="0.2">
      <c r="A628" s="16"/>
      <c r="C628" s="17"/>
      <c r="D628" s="127"/>
    </row>
    <row r="629" spans="1:4" x14ac:dyDescent="0.2">
      <c r="A629" s="16"/>
      <c r="C629" s="17"/>
      <c r="D629" s="127"/>
    </row>
    <row r="630" spans="1:4" x14ac:dyDescent="0.2">
      <c r="A630" s="16"/>
      <c r="C630" s="17"/>
      <c r="D630" s="127"/>
    </row>
    <row r="631" spans="1:4" x14ac:dyDescent="0.2">
      <c r="A631" s="16"/>
      <c r="C631" s="17"/>
      <c r="D631" s="127"/>
    </row>
    <row r="632" spans="1:4" x14ac:dyDescent="0.2">
      <c r="A632" s="16"/>
      <c r="C632" s="17"/>
      <c r="D632" s="127"/>
    </row>
    <row r="633" spans="1:4" x14ac:dyDescent="0.2">
      <c r="A633" s="16"/>
      <c r="C633" s="17"/>
      <c r="D633" s="127"/>
    </row>
    <row r="634" spans="1:4" x14ac:dyDescent="0.2">
      <c r="A634" s="16"/>
      <c r="C634" s="17"/>
      <c r="D634" s="127"/>
    </row>
    <row r="635" spans="1:4" x14ac:dyDescent="0.2">
      <c r="A635" s="16"/>
      <c r="C635" s="17"/>
      <c r="D635" s="127"/>
    </row>
    <row r="636" spans="1:4" x14ac:dyDescent="0.2">
      <c r="A636" s="16"/>
      <c r="C636" s="17"/>
      <c r="D636" s="127"/>
    </row>
    <row r="637" spans="1:4" x14ac:dyDescent="0.2">
      <c r="A637" s="16"/>
      <c r="C637" s="17"/>
      <c r="D637" s="127"/>
    </row>
    <row r="638" spans="1:4" x14ac:dyDescent="0.2">
      <c r="A638" s="16"/>
      <c r="C638" s="17"/>
      <c r="D638" s="127"/>
    </row>
    <row r="639" spans="1:4" x14ac:dyDescent="0.2">
      <c r="A639" s="16"/>
      <c r="C639" s="17"/>
      <c r="D639" s="127"/>
    </row>
    <row r="640" spans="1:4" x14ac:dyDescent="0.2">
      <c r="A640" s="16"/>
      <c r="C640" s="17"/>
      <c r="D640" s="127"/>
    </row>
    <row r="641" spans="1:4" x14ac:dyDescent="0.2">
      <c r="A641" s="16"/>
      <c r="C641" s="17"/>
      <c r="D641" s="127"/>
    </row>
    <row r="642" spans="1:4" x14ac:dyDescent="0.2">
      <c r="A642" s="16"/>
      <c r="C642" s="17"/>
      <c r="D642" s="127"/>
    </row>
    <row r="643" spans="1:4" x14ac:dyDescent="0.2">
      <c r="A643" s="16"/>
      <c r="C643" s="17"/>
      <c r="D643" s="127"/>
    </row>
    <row r="644" spans="1:4" x14ac:dyDescent="0.2">
      <c r="A644" s="16"/>
      <c r="C644" s="17"/>
      <c r="D644" s="127"/>
    </row>
    <row r="645" spans="1:4" x14ac:dyDescent="0.2">
      <c r="A645" s="16"/>
      <c r="C645" s="17"/>
      <c r="D645" s="127"/>
    </row>
    <row r="646" spans="1:4" x14ac:dyDescent="0.2">
      <c r="A646" s="16"/>
      <c r="C646" s="17"/>
      <c r="D646" s="127"/>
    </row>
    <row r="647" spans="1:4" x14ac:dyDescent="0.2">
      <c r="A647" s="16"/>
      <c r="C647" s="17"/>
      <c r="D647" s="127"/>
    </row>
    <row r="648" spans="1:4" x14ac:dyDescent="0.2">
      <c r="A648" s="16"/>
      <c r="C648" s="17"/>
      <c r="D648" s="127"/>
    </row>
    <row r="649" spans="1:4" x14ac:dyDescent="0.2">
      <c r="A649" s="16"/>
      <c r="C649" s="17"/>
      <c r="D649" s="127"/>
    </row>
    <row r="650" spans="1:4" x14ac:dyDescent="0.2">
      <c r="A650" s="16"/>
      <c r="C650" s="17"/>
      <c r="D650" s="127"/>
    </row>
    <row r="651" spans="1:4" x14ac:dyDescent="0.2">
      <c r="A651" s="16"/>
      <c r="C651" s="17"/>
      <c r="D651" s="127"/>
    </row>
    <row r="652" spans="1:4" x14ac:dyDescent="0.2">
      <c r="A652" s="16"/>
      <c r="C652" s="17"/>
      <c r="D652" s="127"/>
    </row>
    <row r="653" spans="1:4" x14ac:dyDescent="0.2">
      <c r="A653" s="16"/>
      <c r="C653" s="17"/>
      <c r="D653" s="127"/>
    </row>
    <row r="654" spans="1:4" x14ac:dyDescent="0.2">
      <c r="A654" s="16"/>
      <c r="C654" s="17"/>
      <c r="D654" s="127"/>
    </row>
    <row r="655" spans="1:4" x14ac:dyDescent="0.2">
      <c r="A655" s="16"/>
      <c r="C655" s="17"/>
      <c r="D655" s="127"/>
    </row>
    <row r="656" spans="1:4" x14ac:dyDescent="0.2">
      <c r="A656" s="16"/>
      <c r="C656" s="17"/>
      <c r="D656" s="127"/>
    </row>
    <row r="657" spans="1:4" x14ac:dyDescent="0.2">
      <c r="A657" s="16"/>
      <c r="C657" s="17"/>
      <c r="D657" s="127"/>
    </row>
    <row r="658" spans="1:4" x14ac:dyDescent="0.2">
      <c r="A658" s="16"/>
      <c r="C658" s="17"/>
      <c r="D658" s="127"/>
    </row>
    <row r="659" spans="1:4" x14ac:dyDescent="0.2">
      <c r="A659" s="16"/>
      <c r="C659" s="17"/>
      <c r="D659" s="127"/>
    </row>
    <row r="660" spans="1:4" x14ac:dyDescent="0.2">
      <c r="A660" s="16"/>
      <c r="C660" s="17"/>
      <c r="D660" s="127"/>
    </row>
    <row r="661" spans="1:4" x14ac:dyDescent="0.2">
      <c r="A661" s="16"/>
      <c r="C661" s="17"/>
      <c r="D661" s="127"/>
    </row>
    <row r="662" spans="1:4" x14ac:dyDescent="0.2">
      <c r="A662" s="16"/>
      <c r="C662" s="17"/>
      <c r="D662" s="127"/>
    </row>
    <row r="663" spans="1:4" x14ac:dyDescent="0.2">
      <c r="A663" s="16"/>
      <c r="C663" s="17"/>
      <c r="D663" s="127"/>
    </row>
    <row r="664" spans="1:4" x14ac:dyDescent="0.2">
      <c r="A664" s="16"/>
      <c r="C664" s="17"/>
      <c r="D664" s="127"/>
    </row>
    <row r="665" spans="1:4" x14ac:dyDescent="0.2">
      <c r="A665" s="16"/>
      <c r="C665" s="17"/>
      <c r="D665" s="127"/>
    </row>
    <row r="666" spans="1:4" x14ac:dyDescent="0.2">
      <c r="A666" s="16"/>
      <c r="C666" s="17"/>
      <c r="D666" s="127"/>
    </row>
    <row r="667" spans="1:4" x14ac:dyDescent="0.2">
      <c r="A667" s="16"/>
      <c r="C667" s="17"/>
      <c r="D667" s="127"/>
    </row>
    <row r="668" spans="1:4" x14ac:dyDescent="0.2">
      <c r="A668" s="16"/>
      <c r="C668" s="17"/>
      <c r="D668" s="127"/>
    </row>
    <row r="669" spans="1:4" x14ac:dyDescent="0.2">
      <c r="A669" s="16"/>
      <c r="C669" s="17"/>
      <c r="D669" s="127"/>
    </row>
    <row r="670" spans="1:4" x14ac:dyDescent="0.2">
      <c r="A670" s="16"/>
      <c r="C670" s="17"/>
      <c r="D670" s="127"/>
    </row>
    <row r="671" spans="1:4" x14ac:dyDescent="0.2">
      <c r="A671" s="16"/>
      <c r="C671" s="17"/>
      <c r="D671" s="127"/>
    </row>
    <row r="672" spans="1:4" x14ac:dyDescent="0.2">
      <c r="A672" s="16"/>
      <c r="C672" s="17"/>
      <c r="D672" s="127"/>
    </row>
    <row r="673" spans="1:4" x14ac:dyDescent="0.2">
      <c r="A673" s="16"/>
      <c r="C673" s="17"/>
      <c r="D673" s="127"/>
    </row>
    <row r="674" spans="1:4" x14ac:dyDescent="0.2">
      <c r="A674" s="16"/>
      <c r="C674" s="17"/>
      <c r="D674" s="127"/>
    </row>
    <row r="675" spans="1:4" x14ac:dyDescent="0.2">
      <c r="A675" s="16"/>
      <c r="C675" s="17"/>
      <c r="D675" s="127"/>
    </row>
    <row r="676" spans="1:4" x14ac:dyDescent="0.2">
      <c r="A676" s="16"/>
      <c r="C676" s="17"/>
      <c r="D676" s="127"/>
    </row>
    <row r="677" spans="1:4" x14ac:dyDescent="0.2">
      <c r="A677" s="16"/>
      <c r="C677" s="17"/>
      <c r="D677" s="127"/>
    </row>
    <row r="678" spans="1:4" x14ac:dyDescent="0.2">
      <c r="A678" s="16"/>
      <c r="C678" s="17"/>
      <c r="D678" s="127"/>
    </row>
    <row r="679" spans="1:4" x14ac:dyDescent="0.2">
      <c r="A679" s="16"/>
      <c r="C679" s="17"/>
      <c r="D679" s="127"/>
    </row>
    <row r="680" spans="1:4" x14ac:dyDescent="0.2">
      <c r="A680" s="16"/>
      <c r="C680" s="17"/>
      <c r="D680" s="127"/>
    </row>
    <row r="681" spans="1:4" x14ac:dyDescent="0.2">
      <c r="A681" s="16"/>
      <c r="C681" s="17"/>
      <c r="D681" s="127"/>
    </row>
    <row r="682" spans="1:4" x14ac:dyDescent="0.2">
      <c r="A682" s="16"/>
      <c r="C682" s="17"/>
      <c r="D682" s="127"/>
    </row>
    <row r="683" spans="1:4" x14ac:dyDescent="0.2">
      <c r="A683" s="16"/>
      <c r="C683" s="17"/>
      <c r="D683" s="127"/>
    </row>
    <row r="684" spans="1:4" x14ac:dyDescent="0.2">
      <c r="A684" s="16"/>
      <c r="C684" s="17"/>
      <c r="D684" s="127"/>
    </row>
    <row r="685" spans="1:4" x14ac:dyDescent="0.2">
      <c r="A685" s="16"/>
      <c r="C685" s="17"/>
      <c r="D685" s="127"/>
    </row>
    <row r="686" spans="1:4" x14ac:dyDescent="0.2">
      <c r="A686" s="16"/>
      <c r="C686" s="17"/>
      <c r="D686" s="127"/>
    </row>
    <row r="687" spans="1:4" x14ac:dyDescent="0.2">
      <c r="A687" s="16"/>
      <c r="C687" s="17"/>
      <c r="D687" s="127"/>
    </row>
    <row r="688" spans="1:4" x14ac:dyDescent="0.2">
      <c r="A688" s="16"/>
      <c r="C688" s="17"/>
      <c r="D688" s="127"/>
    </row>
    <row r="689" spans="1:4" x14ac:dyDescent="0.2">
      <c r="A689" s="16"/>
      <c r="C689" s="17"/>
      <c r="D689" s="127"/>
    </row>
    <row r="690" spans="1:4" x14ac:dyDescent="0.2">
      <c r="A690" s="16"/>
      <c r="C690" s="17"/>
      <c r="D690" s="127"/>
    </row>
    <row r="691" spans="1:4" x14ac:dyDescent="0.2">
      <c r="A691" s="16"/>
      <c r="C691" s="17"/>
      <c r="D691" s="127"/>
    </row>
    <row r="692" spans="1:4" x14ac:dyDescent="0.2">
      <c r="A692" s="16"/>
      <c r="C692" s="17"/>
      <c r="D692" s="127"/>
    </row>
    <row r="693" spans="1:4" x14ac:dyDescent="0.2">
      <c r="A693" s="16"/>
      <c r="C693" s="17"/>
      <c r="D693" s="127"/>
    </row>
    <row r="694" spans="1:4" x14ac:dyDescent="0.2">
      <c r="A694" s="16"/>
      <c r="C694" s="17"/>
      <c r="D694" s="127"/>
    </row>
    <row r="695" spans="1:4" x14ac:dyDescent="0.2">
      <c r="A695" s="16"/>
      <c r="C695" s="17"/>
      <c r="D695" s="127"/>
    </row>
    <row r="696" spans="1:4" x14ac:dyDescent="0.2">
      <c r="A696" s="16"/>
      <c r="C696" s="17"/>
      <c r="D696" s="127"/>
    </row>
    <row r="697" spans="1:4" x14ac:dyDescent="0.2">
      <c r="A697" s="16"/>
      <c r="C697" s="17"/>
      <c r="D697" s="127"/>
    </row>
    <row r="698" spans="1:4" x14ac:dyDescent="0.2">
      <c r="A698" s="16"/>
      <c r="C698" s="17"/>
      <c r="D698" s="127"/>
    </row>
    <row r="699" spans="1:4" x14ac:dyDescent="0.2">
      <c r="A699" s="16"/>
      <c r="C699" s="17"/>
      <c r="D699" s="127"/>
    </row>
    <row r="700" spans="1:4" x14ac:dyDescent="0.2">
      <c r="A700" s="16"/>
      <c r="C700" s="17"/>
      <c r="D700" s="127"/>
    </row>
    <row r="701" spans="1:4" x14ac:dyDescent="0.2">
      <c r="A701" s="16"/>
      <c r="C701" s="17"/>
      <c r="D701" s="127"/>
    </row>
    <row r="702" spans="1:4" x14ac:dyDescent="0.2">
      <c r="A702" s="16"/>
      <c r="C702" s="17"/>
      <c r="D702" s="127"/>
    </row>
    <row r="703" spans="1:4" x14ac:dyDescent="0.2">
      <c r="A703" s="16"/>
      <c r="C703" s="17"/>
      <c r="D703" s="127"/>
    </row>
    <row r="704" spans="1:4" x14ac:dyDescent="0.2">
      <c r="A704" s="16"/>
      <c r="C704" s="17"/>
      <c r="D704" s="127"/>
    </row>
    <row r="705" spans="1:4" x14ac:dyDescent="0.2">
      <c r="A705" s="16"/>
      <c r="C705" s="17"/>
      <c r="D705" s="127"/>
    </row>
    <row r="706" spans="1:4" x14ac:dyDescent="0.2">
      <c r="A706" s="16"/>
      <c r="C706" s="17"/>
      <c r="D706" s="127"/>
    </row>
    <row r="707" spans="1:4" x14ac:dyDescent="0.2">
      <c r="A707" s="16"/>
      <c r="C707" s="17"/>
      <c r="D707" s="127"/>
    </row>
    <row r="708" spans="1:4" x14ac:dyDescent="0.2">
      <c r="A708" s="16"/>
      <c r="C708" s="17"/>
      <c r="D708" s="127"/>
    </row>
    <row r="709" spans="1:4" x14ac:dyDescent="0.2">
      <c r="A709" s="16"/>
      <c r="C709" s="17"/>
      <c r="D709" s="127"/>
    </row>
    <row r="710" spans="1:4" x14ac:dyDescent="0.2">
      <c r="A710" s="16"/>
      <c r="C710" s="17"/>
      <c r="D710" s="127"/>
    </row>
    <row r="711" spans="1:4" x14ac:dyDescent="0.2">
      <c r="A711" s="16"/>
      <c r="C711" s="17"/>
      <c r="D711" s="127"/>
    </row>
    <row r="712" spans="1:4" x14ac:dyDescent="0.2">
      <c r="A712" s="16"/>
      <c r="C712" s="17"/>
      <c r="D712" s="127"/>
    </row>
    <row r="713" spans="1:4" x14ac:dyDescent="0.2">
      <c r="A713" s="16"/>
      <c r="C713" s="17"/>
      <c r="D713" s="127"/>
    </row>
    <row r="714" spans="1:4" x14ac:dyDescent="0.2">
      <c r="A714" s="16"/>
      <c r="C714" s="17"/>
      <c r="D714" s="127"/>
    </row>
    <row r="715" spans="1:4" x14ac:dyDescent="0.2">
      <c r="A715" s="16"/>
      <c r="C715" s="17"/>
      <c r="D715" s="127"/>
    </row>
    <row r="716" spans="1:4" x14ac:dyDescent="0.2">
      <c r="A716" s="16"/>
      <c r="C716" s="17"/>
      <c r="D716" s="127"/>
    </row>
    <row r="717" spans="1:4" x14ac:dyDescent="0.2">
      <c r="A717" s="16"/>
      <c r="C717" s="17"/>
      <c r="D717" s="127"/>
    </row>
    <row r="718" spans="1:4" x14ac:dyDescent="0.2">
      <c r="A718" s="16"/>
      <c r="C718" s="17"/>
      <c r="D718" s="127"/>
    </row>
    <row r="719" spans="1:4" x14ac:dyDescent="0.2">
      <c r="A719" s="16"/>
      <c r="C719" s="17"/>
      <c r="D719" s="127"/>
    </row>
    <row r="720" spans="1:4" x14ac:dyDescent="0.2">
      <c r="A720" s="16"/>
      <c r="C720" s="17"/>
      <c r="D720" s="127"/>
    </row>
    <row r="721" spans="1:4" x14ac:dyDescent="0.2">
      <c r="A721" s="16"/>
      <c r="C721" s="17"/>
      <c r="D721" s="127"/>
    </row>
    <row r="722" spans="1:4" x14ac:dyDescent="0.2">
      <c r="A722" s="16"/>
      <c r="C722" s="17"/>
      <c r="D722" s="127"/>
    </row>
    <row r="723" spans="1:4" x14ac:dyDescent="0.2">
      <c r="A723" s="16"/>
      <c r="C723" s="17"/>
      <c r="D723" s="127"/>
    </row>
    <row r="724" spans="1:4" x14ac:dyDescent="0.2">
      <c r="A724" s="16"/>
      <c r="C724" s="17"/>
      <c r="D724" s="127"/>
    </row>
    <row r="725" spans="1:4" x14ac:dyDescent="0.2">
      <c r="A725" s="16"/>
      <c r="C725" s="17"/>
      <c r="D725" s="127"/>
    </row>
    <row r="726" spans="1:4" x14ac:dyDescent="0.2">
      <c r="A726" s="16"/>
      <c r="C726" s="17"/>
      <c r="D726" s="127"/>
    </row>
    <row r="727" spans="1:4" x14ac:dyDescent="0.2">
      <c r="A727" s="16"/>
      <c r="C727" s="17"/>
      <c r="D727" s="127"/>
    </row>
    <row r="728" spans="1:4" x14ac:dyDescent="0.2">
      <c r="A728" s="16"/>
      <c r="C728" s="17"/>
      <c r="D728" s="127"/>
    </row>
    <row r="729" spans="1:4" x14ac:dyDescent="0.2">
      <c r="A729" s="16"/>
      <c r="C729" s="17"/>
      <c r="D729" s="127"/>
    </row>
    <row r="730" spans="1:4" x14ac:dyDescent="0.2">
      <c r="A730" s="16"/>
      <c r="C730" s="17"/>
      <c r="D730" s="127"/>
    </row>
    <row r="731" spans="1:4" x14ac:dyDescent="0.2">
      <c r="A731" s="16"/>
      <c r="C731" s="17"/>
      <c r="D731" s="127"/>
    </row>
  </sheetData>
  <mergeCells count="38">
    <mergeCell ref="A8:D8"/>
    <mergeCell ref="A10:D10"/>
    <mergeCell ref="A35:D35"/>
    <mergeCell ref="A51:D51"/>
    <mergeCell ref="B57:C57"/>
    <mergeCell ref="A58:D58"/>
    <mergeCell ref="B62:C62"/>
    <mergeCell ref="A126:D126"/>
    <mergeCell ref="A202:D202"/>
    <mergeCell ref="B188:C188"/>
    <mergeCell ref="B91:C91"/>
    <mergeCell ref="A63:D63"/>
    <mergeCell ref="B74:C74"/>
    <mergeCell ref="A152:D152"/>
    <mergeCell ref="A167:C167"/>
    <mergeCell ref="A75:D75"/>
    <mergeCell ref="B110:C110"/>
    <mergeCell ref="A95:D95"/>
    <mergeCell ref="A92:D92"/>
    <mergeCell ref="A115:D115"/>
    <mergeCell ref="B94:C94"/>
    <mergeCell ref="A183:D183"/>
    <mergeCell ref="A123:D123"/>
    <mergeCell ref="A125:B125"/>
    <mergeCell ref="B182:C182"/>
    <mergeCell ref="A151:C151"/>
    <mergeCell ref="A179:D179"/>
    <mergeCell ref="A168:D168"/>
    <mergeCell ref="B212:C212"/>
    <mergeCell ref="A113:D113"/>
    <mergeCell ref="A120:D120"/>
    <mergeCell ref="B210:C210"/>
    <mergeCell ref="B211:C211"/>
    <mergeCell ref="A191:D191"/>
    <mergeCell ref="A193:D193"/>
    <mergeCell ref="A196:D196"/>
    <mergeCell ref="A199:D199"/>
    <mergeCell ref="A178:C178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11" orientation="landscape" r:id="rId1"/>
  <headerFooter alignWithMargins="0">
    <oddFooter>&amp;CStrona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A7:AD36"/>
  <sheetViews>
    <sheetView view="pageBreakPreview" topLeftCell="F1" zoomScaleNormal="100" zoomScaleSheetLayoutView="100" workbookViewId="0">
      <selection activeCell="L33" sqref="L33"/>
    </sheetView>
  </sheetViews>
  <sheetFormatPr defaultRowHeight="12.75" x14ac:dyDescent="0.2"/>
  <cols>
    <col min="1" max="1" width="4.5703125" style="3" customWidth="1"/>
    <col min="2" max="2" width="14.140625" style="3" customWidth="1"/>
    <col min="3" max="3" width="14.85546875" style="3" customWidth="1"/>
    <col min="4" max="4" width="14" style="3" customWidth="1"/>
    <col min="5" max="5" width="21.85546875" style="6" customWidth="1"/>
    <col min="6" max="6" width="10.85546875" style="3" customWidth="1"/>
    <col min="7" max="7" width="13.5703125" style="3" customWidth="1"/>
    <col min="8" max="8" width="12" style="3" customWidth="1"/>
    <col min="9" max="9" width="13.140625" style="3" customWidth="1"/>
    <col min="10" max="10" width="11.5703125" style="4" customWidth="1"/>
    <col min="11" max="11" width="13.7109375" style="3" customWidth="1"/>
    <col min="12" max="12" width="10.85546875" style="4" customWidth="1"/>
    <col min="13" max="13" width="15.140625" style="3" customWidth="1"/>
    <col min="14" max="14" width="5.140625" style="24" customWidth="1"/>
    <col min="15" max="15" width="10" style="3" customWidth="1"/>
    <col min="16" max="16" width="9.140625" style="3"/>
    <col min="17" max="17" width="11.42578125" style="3" customWidth="1"/>
    <col min="18" max="18" width="13.42578125" style="3" customWidth="1"/>
    <col min="19" max="19" width="16.7109375" style="3" customWidth="1"/>
    <col min="20" max="20" width="10.140625" style="3" customWidth="1"/>
    <col min="21" max="21" width="9.140625" style="3"/>
    <col min="22" max="25" width="15" style="3" customWidth="1"/>
    <col min="26" max="29" width="8" style="3" customWidth="1"/>
    <col min="30" max="16384" width="9.140625" style="3"/>
  </cols>
  <sheetData>
    <row r="7" spans="1:30" s="163" customFormat="1" ht="15" x14ac:dyDescent="0.2">
      <c r="A7" s="158" t="s">
        <v>94</v>
      </c>
      <c r="B7" s="158"/>
      <c r="C7" s="159"/>
      <c r="D7" s="159"/>
      <c r="E7" s="160"/>
      <c r="F7" s="159"/>
      <c r="G7" s="159"/>
      <c r="H7" s="159"/>
      <c r="I7" s="159"/>
      <c r="J7" s="338"/>
      <c r="K7" s="338"/>
      <c r="L7" s="161"/>
      <c r="M7" s="159"/>
      <c r="N7" s="162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</row>
    <row r="8" spans="1:30" ht="23.25" customHeight="1" x14ac:dyDescent="0.2">
      <c r="A8" s="339" t="s">
        <v>23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39"/>
      <c r="AA8" s="339"/>
      <c r="AB8" s="339"/>
      <c r="AC8" s="339"/>
      <c r="AD8" s="339"/>
    </row>
    <row r="9" spans="1:30" s="9" customFormat="1" ht="18" customHeight="1" x14ac:dyDescent="0.2">
      <c r="A9" s="306" t="s">
        <v>24</v>
      </c>
      <c r="B9" s="335" t="s">
        <v>688</v>
      </c>
      <c r="C9" s="306" t="s">
        <v>25</v>
      </c>
      <c r="D9" s="306" t="s">
        <v>26</v>
      </c>
      <c r="E9" s="306" t="s">
        <v>27</v>
      </c>
      <c r="F9" s="306" t="s">
        <v>28</v>
      </c>
      <c r="G9" s="306" t="s">
        <v>11</v>
      </c>
      <c r="H9" s="306" t="s">
        <v>73</v>
      </c>
      <c r="I9" s="306" t="s">
        <v>29</v>
      </c>
      <c r="J9" s="306" t="s">
        <v>12</v>
      </c>
      <c r="K9" s="306" t="s">
        <v>13</v>
      </c>
      <c r="L9" s="306" t="s">
        <v>14</v>
      </c>
      <c r="M9" s="306" t="s">
        <v>15</v>
      </c>
      <c r="N9" s="306" t="s">
        <v>24</v>
      </c>
      <c r="O9" s="306" t="s">
        <v>74</v>
      </c>
      <c r="P9" s="306" t="s">
        <v>533</v>
      </c>
      <c r="Q9" s="306" t="s">
        <v>19</v>
      </c>
      <c r="R9" s="306" t="s">
        <v>16</v>
      </c>
      <c r="S9" s="306" t="s">
        <v>522</v>
      </c>
      <c r="T9" s="306" t="s">
        <v>35</v>
      </c>
      <c r="U9" s="306"/>
      <c r="V9" s="306" t="s">
        <v>75</v>
      </c>
      <c r="W9" s="306"/>
      <c r="X9" s="306" t="s">
        <v>76</v>
      </c>
      <c r="Y9" s="306"/>
      <c r="Z9" s="306" t="s">
        <v>523</v>
      </c>
      <c r="AA9" s="306"/>
      <c r="AB9" s="306"/>
      <c r="AC9" s="306"/>
      <c r="AD9" s="306" t="s">
        <v>489</v>
      </c>
    </row>
    <row r="10" spans="1:30" s="9" customFormat="1" ht="36.75" customHeight="1" x14ac:dyDescent="0.2">
      <c r="A10" s="306"/>
      <c r="B10" s="336"/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</row>
    <row r="11" spans="1:30" s="9" customFormat="1" ht="42" customHeight="1" x14ac:dyDescent="0.2">
      <c r="A11" s="306"/>
      <c r="B11" s="337"/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89" t="s">
        <v>17</v>
      </c>
      <c r="U11" s="89" t="s">
        <v>18</v>
      </c>
      <c r="V11" s="89" t="s">
        <v>30</v>
      </c>
      <c r="W11" s="89" t="s">
        <v>31</v>
      </c>
      <c r="X11" s="89" t="s">
        <v>30</v>
      </c>
      <c r="Y11" s="89" t="s">
        <v>31</v>
      </c>
      <c r="Z11" s="89" t="s">
        <v>77</v>
      </c>
      <c r="AA11" s="89" t="s">
        <v>78</v>
      </c>
      <c r="AB11" s="89" t="s">
        <v>79</v>
      </c>
      <c r="AC11" s="89" t="s">
        <v>80</v>
      </c>
      <c r="AD11" s="306"/>
    </row>
    <row r="12" spans="1:30" s="9" customFormat="1" ht="26.25" customHeight="1" x14ac:dyDescent="0.2">
      <c r="A12" s="92">
        <v>1</v>
      </c>
      <c r="B12" s="92" t="s">
        <v>588</v>
      </c>
      <c r="C12" s="80" t="s">
        <v>239</v>
      </c>
      <c r="D12" s="136" t="s">
        <v>244</v>
      </c>
      <c r="E12" s="80" t="s">
        <v>249</v>
      </c>
      <c r="F12" s="164" t="s">
        <v>256</v>
      </c>
      <c r="G12" s="80" t="s">
        <v>260</v>
      </c>
      <c r="H12" s="80">
        <v>2198</v>
      </c>
      <c r="I12" s="137">
        <v>1998</v>
      </c>
      <c r="J12" s="80" t="s">
        <v>591</v>
      </c>
      <c r="K12" s="92"/>
      <c r="L12" s="138">
        <v>3</v>
      </c>
      <c r="M12" s="80"/>
      <c r="N12" s="92">
        <v>1</v>
      </c>
      <c r="O12" s="80">
        <v>3500</v>
      </c>
      <c r="P12" s="80" t="s">
        <v>132</v>
      </c>
      <c r="Q12" s="139"/>
      <c r="R12" s="191"/>
      <c r="S12" s="168">
        <v>14800</v>
      </c>
      <c r="T12" s="140"/>
      <c r="U12" s="60"/>
      <c r="V12" s="156" t="s">
        <v>500</v>
      </c>
      <c r="W12" s="156" t="s">
        <v>501</v>
      </c>
      <c r="X12" s="156" t="s">
        <v>500</v>
      </c>
      <c r="Y12" s="156" t="s">
        <v>501</v>
      </c>
      <c r="Z12" s="141" t="s">
        <v>4</v>
      </c>
      <c r="AA12" s="141" t="s">
        <v>4</v>
      </c>
      <c r="AB12" s="141" t="s">
        <v>4</v>
      </c>
      <c r="AC12" s="141"/>
      <c r="AD12" s="58"/>
    </row>
    <row r="13" spans="1:30" s="9" customFormat="1" ht="18.75" customHeight="1" x14ac:dyDescent="0.2">
      <c r="A13" s="92">
        <v>2</v>
      </c>
      <c r="B13" s="92" t="s">
        <v>588</v>
      </c>
      <c r="C13" s="80" t="s">
        <v>241</v>
      </c>
      <c r="D13" s="80" t="s">
        <v>246</v>
      </c>
      <c r="E13" s="80" t="s">
        <v>251</v>
      </c>
      <c r="F13" s="164" t="s">
        <v>258</v>
      </c>
      <c r="G13" s="80" t="s">
        <v>261</v>
      </c>
      <c r="H13" s="80">
        <v>1124</v>
      </c>
      <c r="I13" s="137">
        <v>2004</v>
      </c>
      <c r="J13" s="164" t="s">
        <v>584</v>
      </c>
      <c r="K13" s="92"/>
      <c r="L13" s="138">
        <v>5</v>
      </c>
      <c r="M13" s="80"/>
      <c r="N13" s="92">
        <v>3</v>
      </c>
      <c r="O13" s="80"/>
      <c r="P13" s="80" t="s">
        <v>132</v>
      </c>
      <c r="Q13" s="241"/>
      <c r="R13" s="242"/>
      <c r="S13" s="243"/>
      <c r="T13" s="140"/>
      <c r="U13" s="60"/>
      <c r="V13" s="156" t="s">
        <v>500</v>
      </c>
      <c r="W13" s="156" t="s">
        <v>501</v>
      </c>
      <c r="X13" s="156"/>
      <c r="Y13" s="156"/>
      <c r="Z13" s="141" t="s">
        <v>4</v>
      </c>
      <c r="AA13" s="141" t="s">
        <v>4</v>
      </c>
      <c r="AB13" s="141"/>
      <c r="AC13" s="141"/>
      <c r="AD13" s="58"/>
    </row>
    <row r="14" spans="1:30" s="9" customFormat="1" ht="18.75" customHeight="1" x14ac:dyDescent="0.2">
      <c r="A14" s="92">
        <v>3</v>
      </c>
      <c r="B14" s="69" t="s">
        <v>588</v>
      </c>
      <c r="C14" s="80" t="s">
        <v>593</v>
      </c>
      <c r="D14" s="80" t="s">
        <v>594</v>
      </c>
      <c r="E14" s="80">
        <v>27788</v>
      </c>
      <c r="F14" s="164" t="s">
        <v>259</v>
      </c>
      <c r="G14" s="80" t="s">
        <v>262</v>
      </c>
      <c r="H14" s="80"/>
      <c r="I14" s="137">
        <v>1987</v>
      </c>
      <c r="J14" s="80"/>
      <c r="K14" s="92"/>
      <c r="L14" s="80"/>
      <c r="M14" s="80">
        <v>750</v>
      </c>
      <c r="N14" s="92">
        <v>4</v>
      </c>
      <c r="O14" s="80"/>
      <c r="P14" s="80" t="s">
        <v>132</v>
      </c>
      <c r="Q14" s="139"/>
      <c r="R14" s="191"/>
      <c r="S14" s="170" t="s">
        <v>265</v>
      </c>
      <c r="T14" s="140"/>
      <c r="U14" s="60"/>
      <c r="V14" s="156" t="s">
        <v>500</v>
      </c>
      <c r="W14" s="156" t="s">
        <v>501</v>
      </c>
      <c r="X14" s="156"/>
      <c r="Y14" s="156"/>
      <c r="Z14" s="141" t="s">
        <v>4</v>
      </c>
      <c r="AA14" s="141"/>
      <c r="AB14" s="141"/>
      <c r="AC14" s="141"/>
      <c r="AD14" s="58"/>
    </row>
    <row r="15" spans="1:30" s="9" customFormat="1" ht="25.5" customHeight="1" x14ac:dyDescent="0.2">
      <c r="A15" s="92">
        <v>4</v>
      </c>
      <c r="B15" s="92" t="s">
        <v>588</v>
      </c>
      <c r="C15" s="80" t="s">
        <v>242</v>
      </c>
      <c r="D15" s="80"/>
      <c r="E15" s="80" t="s">
        <v>252</v>
      </c>
      <c r="F15" s="164" t="s">
        <v>490</v>
      </c>
      <c r="G15" s="80" t="s">
        <v>260</v>
      </c>
      <c r="H15" s="80">
        <v>4580</v>
      </c>
      <c r="I15" s="141">
        <v>2006</v>
      </c>
      <c r="J15" s="80" t="s">
        <v>592</v>
      </c>
      <c r="K15" s="92"/>
      <c r="L15" s="80">
        <v>6</v>
      </c>
      <c r="M15" s="80"/>
      <c r="N15" s="92">
        <v>5</v>
      </c>
      <c r="O15" s="80"/>
      <c r="P15" s="80" t="s">
        <v>132</v>
      </c>
      <c r="Q15" s="139"/>
      <c r="R15" s="191"/>
      <c r="S15" s="168">
        <v>103800</v>
      </c>
      <c r="T15" s="140"/>
      <c r="U15" s="60"/>
      <c r="V15" s="156" t="s">
        <v>500</v>
      </c>
      <c r="W15" s="156" t="s">
        <v>501</v>
      </c>
      <c r="X15" s="156" t="s">
        <v>500</v>
      </c>
      <c r="Y15" s="156" t="s">
        <v>501</v>
      </c>
      <c r="Z15" s="141" t="s">
        <v>4</v>
      </c>
      <c r="AA15" s="141" t="s">
        <v>4</v>
      </c>
      <c r="AB15" s="141" t="s">
        <v>4</v>
      </c>
      <c r="AC15" s="141"/>
      <c r="AD15" s="58"/>
    </row>
    <row r="16" spans="1:30" s="9" customFormat="1" ht="18.75" customHeight="1" x14ac:dyDescent="0.2">
      <c r="A16" s="92">
        <v>5</v>
      </c>
      <c r="B16" s="92" t="s">
        <v>588</v>
      </c>
      <c r="C16" s="80" t="s">
        <v>240</v>
      </c>
      <c r="D16" s="80" t="s">
        <v>590</v>
      </c>
      <c r="E16" s="80" t="s">
        <v>253</v>
      </c>
      <c r="F16" s="164" t="s">
        <v>494</v>
      </c>
      <c r="G16" s="80" t="s">
        <v>263</v>
      </c>
      <c r="H16" s="80">
        <v>1560</v>
      </c>
      <c r="I16" s="141">
        <v>2014</v>
      </c>
      <c r="J16" s="80" t="s">
        <v>264</v>
      </c>
      <c r="K16" s="92"/>
      <c r="L16" s="80">
        <v>5</v>
      </c>
      <c r="M16" s="80">
        <v>613</v>
      </c>
      <c r="N16" s="92">
        <v>6</v>
      </c>
      <c r="O16" s="80">
        <v>1900</v>
      </c>
      <c r="P16" s="80" t="s">
        <v>132</v>
      </c>
      <c r="Q16" s="192">
        <v>79862</v>
      </c>
      <c r="R16" s="140"/>
      <c r="S16" s="169">
        <v>26800</v>
      </c>
      <c r="T16" s="140"/>
      <c r="U16" s="60"/>
      <c r="V16" s="141" t="s">
        <v>531</v>
      </c>
      <c r="W16" s="141" t="s">
        <v>532</v>
      </c>
      <c r="X16" s="141" t="s">
        <v>531</v>
      </c>
      <c r="Y16" s="141" t="s">
        <v>532</v>
      </c>
      <c r="Z16" s="141" t="s">
        <v>4</v>
      </c>
      <c r="AA16" s="141" t="s">
        <v>4</v>
      </c>
      <c r="AB16" s="141" t="s">
        <v>4</v>
      </c>
      <c r="AC16" s="141" t="s">
        <v>4</v>
      </c>
      <c r="AD16" s="58"/>
    </row>
    <row r="17" spans="1:30" s="9" customFormat="1" ht="27" customHeight="1" x14ac:dyDescent="0.2">
      <c r="A17" s="92">
        <v>6</v>
      </c>
      <c r="B17" s="92" t="s">
        <v>495</v>
      </c>
      <c r="C17" s="80" t="s">
        <v>240</v>
      </c>
      <c r="D17" s="80" t="s">
        <v>245</v>
      </c>
      <c r="E17" s="80" t="s">
        <v>250</v>
      </c>
      <c r="F17" s="164" t="s">
        <v>257</v>
      </c>
      <c r="G17" s="80" t="s">
        <v>260</v>
      </c>
      <c r="H17" s="80">
        <v>2400</v>
      </c>
      <c r="I17" s="137">
        <v>2003</v>
      </c>
      <c r="J17" s="80" t="s">
        <v>643</v>
      </c>
      <c r="K17" s="92"/>
      <c r="L17" s="80">
        <v>6</v>
      </c>
      <c r="M17" s="80"/>
      <c r="N17" s="92">
        <v>2</v>
      </c>
      <c r="O17" s="80">
        <v>3498</v>
      </c>
      <c r="P17" s="80" t="s">
        <v>132</v>
      </c>
      <c r="Q17" s="139"/>
      <c r="R17" s="191"/>
      <c r="S17" s="168">
        <v>20700</v>
      </c>
      <c r="T17" s="140"/>
      <c r="U17" s="60"/>
      <c r="V17" s="156" t="s">
        <v>500</v>
      </c>
      <c r="W17" s="156" t="s">
        <v>501</v>
      </c>
      <c r="X17" s="156" t="s">
        <v>500</v>
      </c>
      <c r="Y17" s="156" t="s">
        <v>501</v>
      </c>
      <c r="Z17" s="141" t="s">
        <v>4</v>
      </c>
      <c r="AA17" s="141" t="s">
        <v>4</v>
      </c>
      <c r="AB17" s="141" t="s">
        <v>4</v>
      </c>
      <c r="AC17" s="141"/>
      <c r="AD17" s="58"/>
    </row>
    <row r="18" spans="1:30" s="9" customFormat="1" ht="27" customHeight="1" x14ac:dyDescent="0.2">
      <c r="A18" s="92">
        <v>7</v>
      </c>
      <c r="B18" s="92" t="s">
        <v>495</v>
      </c>
      <c r="C18" s="80" t="s">
        <v>641</v>
      </c>
      <c r="D18" s="80" t="s">
        <v>247</v>
      </c>
      <c r="E18" s="80" t="s">
        <v>254</v>
      </c>
      <c r="F18" s="164" t="s">
        <v>493</v>
      </c>
      <c r="G18" s="80" t="s">
        <v>261</v>
      </c>
      <c r="H18" s="80">
        <v>2496</v>
      </c>
      <c r="I18" s="141">
        <v>2003</v>
      </c>
      <c r="J18" s="80" t="s">
        <v>642</v>
      </c>
      <c r="K18" s="92"/>
      <c r="L18" s="80">
        <v>5</v>
      </c>
      <c r="M18" s="80"/>
      <c r="N18" s="92">
        <v>7</v>
      </c>
      <c r="O18" s="80">
        <v>2165</v>
      </c>
      <c r="P18" s="80" t="s">
        <v>132</v>
      </c>
      <c r="Q18" s="139">
        <v>300038</v>
      </c>
      <c r="R18" s="140"/>
      <c r="S18" s="142"/>
      <c r="T18" s="140"/>
      <c r="U18" s="60"/>
      <c r="V18" s="141" t="s">
        <v>529</v>
      </c>
      <c r="W18" s="141" t="s">
        <v>530</v>
      </c>
      <c r="X18" s="141"/>
      <c r="Y18" s="141"/>
      <c r="Z18" s="141" t="s">
        <v>4</v>
      </c>
      <c r="AA18" s="141" t="s">
        <v>4</v>
      </c>
      <c r="AB18" s="141"/>
      <c r="AC18" s="141"/>
      <c r="AD18" s="58"/>
    </row>
    <row r="19" spans="1:30" s="9" customFormat="1" ht="27.75" customHeight="1" x14ac:dyDescent="0.2">
      <c r="A19" s="92">
        <v>8</v>
      </c>
      <c r="B19" s="92" t="s">
        <v>495</v>
      </c>
      <c r="C19" s="80" t="s">
        <v>243</v>
      </c>
      <c r="D19" s="80" t="s">
        <v>248</v>
      </c>
      <c r="E19" s="80" t="s">
        <v>255</v>
      </c>
      <c r="F19" s="164" t="s">
        <v>492</v>
      </c>
      <c r="G19" s="80" t="s">
        <v>260</v>
      </c>
      <c r="H19" s="80">
        <v>10837</v>
      </c>
      <c r="I19" s="141">
        <v>2018</v>
      </c>
      <c r="J19" s="80"/>
      <c r="K19" s="92"/>
      <c r="L19" s="80">
        <v>6</v>
      </c>
      <c r="M19" s="80"/>
      <c r="N19" s="92">
        <v>8</v>
      </c>
      <c r="O19" s="80"/>
      <c r="P19" s="80" t="s">
        <v>132</v>
      </c>
      <c r="Q19" s="139"/>
      <c r="R19" s="140"/>
      <c r="S19" s="169">
        <v>726000</v>
      </c>
      <c r="T19" s="140"/>
      <c r="U19" s="60"/>
      <c r="V19" s="58" t="s">
        <v>527</v>
      </c>
      <c r="W19" s="58" t="s">
        <v>528</v>
      </c>
      <c r="X19" s="58" t="s">
        <v>527</v>
      </c>
      <c r="Y19" s="58" t="s">
        <v>528</v>
      </c>
      <c r="Z19" s="141" t="s">
        <v>4</v>
      </c>
      <c r="AA19" s="141" t="s">
        <v>4</v>
      </c>
      <c r="AB19" s="141" t="s">
        <v>4</v>
      </c>
      <c r="AC19" s="141"/>
      <c r="AD19" s="58"/>
    </row>
    <row r="20" spans="1:30" s="9" customFormat="1" ht="26.25" customHeight="1" x14ac:dyDescent="0.2">
      <c r="A20" s="92">
        <v>9</v>
      </c>
      <c r="B20" s="92" t="s">
        <v>689</v>
      </c>
      <c r="C20" s="99" t="s">
        <v>243</v>
      </c>
      <c r="D20" s="99" t="s">
        <v>526</v>
      </c>
      <c r="E20" s="99" t="s">
        <v>497</v>
      </c>
      <c r="F20" s="251" t="s">
        <v>491</v>
      </c>
      <c r="G20" s="99" t="s">
        <v>260</v>
      </c>
      <c r="H20" s="99">
        <v>7698</v>
      </c>
      <c r="I20" s="61">
        <v>2019</v>
      </c>
      <c r="J20" s="99" t="s">
        <v>496</v>
      </c>
      <c r="K20" s="92"/>
      <c r="L20" s="99">
        <v>6</v>
      </c>
      <c r="M20" s="99"/>
      <c r="N20" s="92">
        <v>9</v>
      </c>
      <c r="O20" s="99"/>
      <c r="P20" s="99" t="s">
        <v>132</v>
      </c>
      <c r="Q20" s="139">
        <v>2391</v>
      </c>
      <c r="R20" s="140"/>
      <c r="S20" s="168">
        <v>740000</v>
      </c>
      <c r="T20" s="140"/>
      <c r="U20" s="60"/>
      <c r="V20" s="58" t="s">
        <v>524</v>
      </c>
      <c r="W20" s="58" t="s">
        <v>525</v>
      </c>
      <c r="X20" s="58" t="s">
        <v>524</v>
      </c>
      <c r="Y20" s="58" t="s">
        <v>525</v>
      </c>
      <c r="Z20" s="61" t="s">
        <v>4</v>
      </c>
      <c r="AA20" s="61" t="s">
        <v>4</v>
      </c>
      <c r="AB20" s="61" t="s">
        <v>4</v>
      </c>
      <c r="AC20" s="61"/>
      <c r="AD20" s="58"/>
    </row>
    <row r="21" spans="1:30" s="9" customFormat="1" ht="26.25" customHeight="1" x14ac:dyDescent="0.2">
      <c r="A21" s="92">
        <v>10</v>
      </c>
      <c r="B21" s="92" t="s">
        <v>585</v>
      </c>
      <c r="C21" s="164" t="s">
        <v>334</v>
      </c>
      <c r="D21" s="99" t="s">
        <v>339</v>
      </c>
      <c r="E21" s="99">
        <v>154668</v>
      </c>
      <c r="F21" s="164" t="s">
        <v>265</v>
      </c>
      <c r="G21" s="99" t="s">
        <v>360</v>
      </c>
      <c r="H21" s="99">
        <v>3120</v>
      </c>
      <c r="I21" s="99">
        <v>1979</v>
      </c>
      <c r="J21" s="99">
        <v>1979</v>
      </c>
      <c r="K21" s="99"/>
      <c r="L21" s="99">
        <v>1</v>
      </c>
      <c r="M21" s="99"/>
      <c r="N21" s="59">
        <v>10</v>
      </c>
      <c r="O21" s="99"/>
      <c r="P21" s="99" t="s">
        <v>132</v>
      </c>
      <c r="Q21" s="144"/>
      <c r="R21" s="99"/>
      <c r="S21" s="99"/>
      <c r="T21" s="140"/>
      <c r="U21" s="60"/>
      <c r="V21" s="156" t="s">
        <v>500</v>
      </c>
      <c r="W21" s="156" t="s">
        <v>501</v>
      </c>
      <c r="X21" s="61"/>
      <c r="Y21" s="61"/>
      <c r="Z21" s="61" t="s">
        <v>4</v>
      </c>
      <c r="AA21" s="61" t="s">
        <v>4</v>
      </c>
      <c r="AB21" s="61"/>
      <c r="AC21" s="58"/>
      <c r="AD21" s="58"/>
    </row>
    <row r="22" spans="1:30" s="9" customFormat="1" ht="36" customHeight="1" x14ac:dyDescent="0.2">
      <c r="A22" s="92">
        <v>11</v>
      </c>
      <c r="B22" s="92" t="s">
        <v>595</v>
      </c>
      <c r="C22" s="99" t="s">
        <v>335</v>
      </c>
      <c r="D22" s="99" t="s">
        <v>340</v>
      </c>
      <c r="E22" s="99">
        <v>642181</v>
      </c>
      <c r="F22" s="164" t="s">
        <v>353</v>
      </c>
      <c r="G22" s="99" t="s">
        <v>363</v>
      </c>
      <c r="H22" s="99">
        <v>2502</v>
      </c>
      <c r="I22" s="99">
        <v>1989</v>
      </c>
      <c r="J22" s="99" t="s">
        <v>367</v>
      </c>
      <c r="K22" s="99" t="s">
        <v>373</v>
      </c>
      <c r="L22" s="99">
        <v>1</v>
      </c>
      <c r="M22" s="99"/>
      <c r="N22" s="59">
        <v>11</v>
      </c>
      <c r="O22" s="99">
        <v>2955</v>
      </c>
      <c r="P22" s="99" t="s">
        <v>132</v>
      </c>
      <c r="Q22" s="99"/>
      <c r="R22" s="99"/>
      <c r="S22" s="99"/>
      <c r="T22" s="140"/>
      <c r="U22" s="60"/>
      <c r="V22" s="156" t="s">
        <v>500</v>
      </c>
      <c r="W22" s="156" t="s">
        <v>501</v>
      </c>
      <c r="X22" s="61"/>
      <c r="Y22" s="61"/>
      <c r="Z22" s="61" t="s">
        <v>4</v>
      </c>
      <c r="AA22" s="61" t="s">
        <v>4</v>
      </c>
      <c r="AB22" s="61"/>
      <c r="AC22" s="58"/>
      <c r="AD22" s="58"/>
    </row>
    <row r="23" spans="1:30" s="9" customFormat="1" ht="31.5" customHeight="1" x14ac:dyDescent="0.2">
      <c r="A23" s="92">
        <v>12</v>
      </c>
      <c r="B23" s="92" t="s">
        <v>585</v>
      </c>
      <c r="C23" s="99" t="s">
        <v>336</v>
      </c>
      <c r="D23" s="99" t="s">
        <v>341</v>
      </c>
      <c r="E23" s="99" t="s">
        <v>345</v>
      </c>
      <c r="F23" s="164" t="s">
        <v>354</v>
      </c>
      <c r="G23" s="99" t="s">
        <v>361</v>
      </c>
      <c r="H23" s="99">
        <v>1896</v>
      </c>
      <c r="I23" s="99">
        <v>1997</v>
      </c>
      <c r="J23" s="99" t="s">
        <v>368</v>
      </c>
      <c r="K23" s="99" t="s">
        <v>374</v>
      </c>
      <c r="L23" s="99">
        <v>2</v>
      </c>
      <c r="M23" s="99">
        <v>680</v>
      </c>
      <c r="N23" s="59">
        <v>12</v>
      </c>
      <c r="O23" s="99">
        <v>2380</v>
      </c>
      <c r="P23" s="99" t="s">
        <v>132</v>
      </c>
      <c r="Q23" s="99">
        <v>372940</v>
      </c>
      <c r="R23" s="99"/>
      <c r="S23" s="145"/>
      <c r="T23" s="140"/>
      <c r="U23" s="60"/>
      <c r="V23" s="156" t="s">
        <v>500</v>
      </c>
      <c r="W23" s="156" t="s">
        <v>501</v>
      </c>
      <c r="X23" s="99"/>
      <c r="Y23" s="61"/>
      <c r="Z23" s="61" t="s">
        <v>4</v>
      </c>
      <c r="AA23" s="61" t="s">
        <v>4</v>
      </c>
      <c r="AB23" s="61"/>
      <c r="AC23" s="58"/>
      <c r="AD23" s="58"/>
    </row>
    <row r="24" spans="1:30" s="9" customFormat="1" ht="38.25" x14ac:dyDescent="0.2">
      <c r="A24" s="92">
        <v>13</v>
      </c>
      <c r="B24" s="92" t="s">
        <v>585</v>
      </c>
      <c r="C24" s="99" t="s">
        <v>519</v>
      </c>
      <c r="D24" s="99" t="s">
        <v>520</v>
      </c>
      <c r="E24" s="99">
        <v>2347</v>
      </c>
      <c r="F24" s="164" t="s">
        <v>355</v>
      </c>
      <c r="G24" s="99" t="s">
        <v>365</v>
      </c>
      <c r="H24" s="99"/>
      <c r="I24" s="99">
        <v>1976</v>
      </c>
      <c r="J24" s="99" t="s">
        <v>369</v>
      </c>
      <c r="K24" s="99" t="s">
        <v>373</v>
      </c>
      <c r="L24" s="99"/>
      <c r="M24" s="99">
        <v>3000</v>
      </c>
      <c r="N24" s="59">
        <v>13</v>
      </c>
      <c r="O24" s="99">
        <v>4500</v>
      </c>
      <c r="P24" s="99" t="s">
        <v>132</v>
      </c>
      <c r="Q24" s="99"/>
      <c r="R24" s="99"/>
      <c r="S24" s="99"/>
      <c r="T24" s="140"/>
      <c r="U24" s="60"/>
      <c r="V24" s="156" t="s">
        <v>500</v>
      </c>
      <c r="W24" s="156" t="s">
        <v>501</v>
      </c>
      <c r="X24" s="61"/>
      <c r="Y24" s="61"/>
      <c r="Z24" s="61" t="s">
        <v>4</v>
      </c>
      <c r="AA24" s="61"/>
      <c r="AB24" s="61"/>
      <c r="AC24" s="58"/>
      <c r="AD24" s="58"/>
    </row>
    <row r="25" spans="1:30" s="9" customFormat="1" ht="30" customHeight="1" x14ac:dyDescent="0.2">
      <c r="A25" s="92">
        <v>14</v>
      </c>
      <c r="B25" s="92" t="s">
        <v>585</v>
      </c>
      <c r="C25" s="99" t="s">
        <v>337</v>
      </c>
      <c r="D25" s="99" t="s">
        <v>518</v>
      </c>
      <c r="E25" s="99" t="s">
        <v>346</v>
      </c>
      <c r="F25" s="164" t="s">
        <v>356</v>
      </c>
      <c r="G25" s="99" t="s">
        <v>366</v>
      </c>
      <c r="H25" s="99">
        <v>2800</v>
      </c>
      <c r="I25" s="99">
        <v>2004</v>
      </c>
      <c r="J25" s="99" t="s">
        <v>370</v>
      </c>
      <c r="K25" s="99" t="s">
        <v>375</v>
      </c>
      <c r="L25" s="99">
        <v>3</v>
      </c>
      <c r="M25" s="99">
        <v>390</v>
      </c>
      <c r="N25" s="59">
        <v>14</v>
      </c>
      <c r="O25" s="99">
        <v>3490</v>
      </c>
      <c r="P25" s="99" t="s">
        <v>132</v>
      </c>
      <c r="Q25" s="99">
        <v>161600</v>
      </c>
      <c r="R25" s="99" t="s">
        <v>379</v>
      </c>
      <c r="S25" s="145"/>
      <c r="T25" s="140"/>
      <c r="U25" s="60"/>
      <c r="V25" s="156" t="s">
        <v>500</v>
      </c>
      <c r="W25" s="156" t="s">
        <v>501</v>
      </c>
      <c r="X25" s="82"/>
      <c r="Y25" s="146"/>
      <c r="Z25" s="61" t="s">
        <v>4</v>
      </c>
      <c r="AA25" s="61" t="s">
        <v>4</v>
      </c>
      <c r="AB25" s="61"/>
      <c r="AC25" s="58"/>
      <c r="AD25" s="58"/>
    </row>
    <row r="26" spans="1:30" s="9" customFormat="1" ht="38.25" customHeight="1" x14ac:dyDescent="0.2">
      <c r="A26" s="92">
        <v>15</v>
      </c>
      <c r="B26" s="92" t="s">
        <v>595</v>
      </c>
      <c r="C26" s="99" t="s">
        <v>586</v>
      </c>
      <c r="D26" s="99" t="s">
        <v>342</v>
      </c>
      <c r="E26" s="99" t="s">
        <v>347</v>
      </c>
      <c r="F26" s="164" t="s">
        <v>521</v>
      </c>
      <c r="G26" s="99" t="s">
        <v>363</v>
      </c>
      <c r="H26" s="99">
        <v>6728</v>
      </c>
      <c r="I26" s="147">
        <v>2013</v>
      </c>
      <c r="J26" s="99" t="s">
        <v>371</v>
      </c>
      <c r="K26" s="99" t="s">
        <v>376</v>
      </c>
      <c r="L26" s="148">
        <v>2</v>
      </c>
      <c r="M26" s="99"/>
      <c r="N26" s="59">
        <v>15</v>
      </c>
      <c r="O26" s="99">
        <v>9000</v>
      </c>
      <c r="P26" s="99" t="s">
        <v>132</v>
      </c>
      <c r="Q26" s="148">
        <v>5280</v>
      </c>
      <c r="R26" s="99" t="s">
        <v>380</v>
      </c>
      <c r="S26" s="145">
        <v>125100</v>
      </c>
      <c r="T26" s="140" t="s">
        <v>514</v>
      </c>
      <c r="U26" s="60"/>
      <c r="V26" s="61" t="s">
        <v>515</v>
      </c>
      <c r="W26" s="61" t="s">
        <v>516</v>
      </c>
      <c r="X26" s="61" t="s">
        <v>515</v>
      </c>
      <c r="Y26" s="61" t="s">
        <v>516</v>
      </c>
      <c r="Z26" s="61" t="s">
        <v>4</v>
      </c>
      <c r="AA26" s="61" t="s">
        <v>4</v>
      </c>
      <c r="AB26" s="61" t="s">
        <v>4</v>
      </c>
      <c r="AC26" s="58"/>
      <c r="AD26" s="58"/>
    </row>
    <row r="27" spans="1:30" s="9" customFormat="1" ht="38.25" x14ac:dyDescent="0.2">
      <c r="A27" s="92">
        <v>16</v>
      </c>
      <c r="B27" s="92" t="s">
        <v>595</v>
      </c>
      <c r="C27" s="99" t="s">
        <v>517</v>
      </c>
      <c r="D27" s="99" t="s">
        <v>343</v>
      </c>
      <c r="E27" s="99" t="s">
        <v>348</v>
      </c>
      <c r="F27" s="164" t="s">
        <v>357</v>
      </c>
      <c r="G27" s="99" t="s">
        <v>687</v>
      </c>
      <c r="H27" s="99">
        <v>9291</v>
      </c>
      <c r="I27" s="147">
        <v>2014</v>
      </c>
      <c r="J27" s="99" t="s">
        <v>371</v>
      </c>
      <c r="K27" s="99" t="s">
        <v>377</v>
      </c>
      <c r="L27" s="99">
        <v>3</v>
      </c>
      <c r="M27" s="99">
        <v>3340</v>
      </c>
      <c r="N27" s="59">
        <v>16</v>
      </c>
      <c r="O27" s="99">
        <v>19500</v>
      </c>
      <c r="P27" s="99" t="s">
        <v>132</v>
      </c>
      <c r="Q27" s="99">
        <v>13875</v>
      </c>
      <c r="R27" s="99" t="s">
        <v>381</v>
      </c>
      <c r="S27" s="145">
        <v>530600</v>
      </c>
      <c r="T27" s="140" t="s">
        <v>514</v>
      </c>
      <c r="U27" s="60"/>
      <c r="V27" s="61" t="s">
        <v>515</v>
      </c>
      <c r="W27" s="61" t="s">
        <v>516</v>
      </c>
      <c r="X27" s="61" t="s">
        <v>515</v>
      </c>
      <c r="Y27" s="61" t="s">
        <v>516</v>
      </c>
      <c r="Z27" s="61" t="s">
        <v>4</v>
      </c>
      <c r="AA27" s="61" t="s">
        <v>4</v>
      </c>
      <c r="AB27" s="61" t="s">
        <v>4</v>
      </c>
      <c r="AC27" s="58"/>
      <c r="AD27" s="58"/>
    </row>
    <row r="28" spans="1:30" s="9" customFormat="1" ht="30" customHeight="1" x14ac:dyDescent="0.2">
      <c r="A28" s="92">
        <v>17</v>
      </c>
      <c r="B28" s="92" t="s">
        <v>595</v>
      </c>
      <c r="C28" s="99" t="s">
        <v>338</v>
      </c>
      <c r="D28" s="99" t="s">
        <v>344</v>
      </c>
      <c r="E28" s="99" t="s">
        <v>349</v>
      </c>
      <c r="F28" s="164" t="s">
        <v>358</v>
      </c>
      <c r="G28" s="99" t="s">
        <v>364</v>
      </c>
      <c r="H28" s="99"/>
      <c r="I28" s="147">
        <v>2014</v>
      </c>
      <c r="J28" s="99" t="s">
        <v>371</v>
      </c>
      <c r="K28" s="99" t="s">
        <v>376</v>
      </c>
      <c r="L28" s="150"/>
      <c r="M28" s="99">
        <v>12000</v>
      </c>
      <c r="N28" s="59">
        <v>17</v>
      </c>
      <c r="O28" s="99">
        <v>16200</v>
      </c>
      <c r="P28" s="99" t="s">
        <v>132</v>
      </c>
      <c r="Q28" s="151"/>
      <c r="R28" s="151"/>
      <c r="S28" s="145">
        <v>28900</v>
      </c>
      <c r="T28" s="140" t="s">
        <v>514</v>
      </c>
      <c r="U28" s="60"/>
      <c r="V28" s="61" t="s">
        <v>515</v>
      </c>
      <c r="W28" s="61" t="s">
        <v>516</v>
      </c>
      <c r="X28" s="61" t="s">
        <v>515</v>
      </c>
      <c r="Y28" s="61" t="s">
        <v>516</v>
      </c>
      <c r="Z28" s="61" t="s">
        <v>4</v>
      </c>
      <c r="AA28" s="61"/>
      <c r="AB28" s="61" t="s">
        <v>4</v>
      </c>
      <c r="AC28" s="58"/>
      <c r="AD28" s="58"/>
    </row>
    <row r="29" spans="1:30" s="9" customFormat="1" ht="39.75" customHeight="1" x14ac:dyDescent="0.2">
      <c r="A29" s="92">
        <v>18</v>
      </c>
      <c r="B29" s="92" t="s">
        <v>585</v>
      </c>
      <c r="C29" s="99" t="s">
        <v>509</v>
      </c>
      <c r="D29" s="99" t="s">
        <v>510</v>
      </c>
      <c r="E29" s="152" t="s">
        <v>352</v>
      </c>
      <c r="F29" s="164" t="s">
        <v>265</v>
      </c>
      <c r="G29" s="99" t="s">
        <v>513</v>
      </c>
      <c r="H29" s="99"/>
      <c r="I29" s="147">
        <v>2000</v>
      </c>
      <c r="J29" s="99">
        <v>2000</v>
      </c>
      <c r="K29" s="99"/>
      <c r="L29" s="150">
        <v>2</v>
      </c>
      <c r="M29" s="99"/>
      <c r="N29" s="59">
        <v>18</v>
      </c>
      <c r="O29" s="99"/>
      <c r="P29" s="99" t="s">
        <v>132</v>
      </c>
      <c r="Q29" s="151"/>
      <c r="R29" s="147" t="s">
        <v>380</v>
      </c>
      <c r="S29" s="149"/>
      <c r="T29" s="140"/>
      <c r="U29" s="60"/>
      <c r="V29" s="61" t="s">
        <v>511</v>
      </c>
      <c r="W29" s="61" t="s">
        <v>512</v>
      </c>
      <c r="X29" s="61"/>
      <c r="Y29" s="61"/>
      <c r="Z29" s="61" t="s">
        <v>4</v>
      </c>
      <c r="AA29" s="61"/>
      <c r="AB29" s="61"/>
      <c r="AC29" s="58"/>
      <c r="AD29" s="58"/>
    </row>
    <row r="30" spans="1:30" s="9" customFormat="1" ht="41.25" customHeight="1" x14ac:dyDescent="0.2">
      <c r="A30" s="92">
        <v>19</v>
      </c>
      <c r="B30" s="92" t="s">
        <v>595</v>
      </c>
      <c r="C30" s="99" t="s">
        <v>506</v>
      </c>
      <c r="D30" s="99" t="s">
        <v>587</v>
      </c>
      <c r="E30" s="99" t="s">
        <v>350</v>
      </c>
      <c r="F30" s="164" t="s">
        <v>359</v>
      </c>
      <c r="G30" s="99" t="s">
        <v>365</v>
      </c>
      <c r="H30" s="99"/>
      <c r="I30" s="147">
        <v>2014</v>
      </c>
      <c r="J30" s="99" t="s">
        <v>372</v>
      </c>
      <c r="K30" s="99" t="s">
        <v>378</v>
      </c>
      <c r="L30" s="99"/>
      <c r="M30" s="99">
        <v>6240</v>
      </c>
      <c r="N30" s="59">
        <v>19</v>
      </c>
      <c r="O30" s="99">
        <v>8900</v>
      </c>
      <c r="P30" s="99" t="s">
        <v>132</v>
      </c>
      <c r="Q30" s="144"/>
      <c r="R30" s="151"/>
      <c r="S30" s="145"/>
      <c r="T30" s="140"/>
      <c r="U30" s="60"/>
      <c r="V30" s="61" t="s">
        <v>507</v>
      </c>
      <c r="W30" s="61" t="s">
        <v>508</v>
      </c>
      <c r="X30" s="61"/>
      <c r="Y30" s="61"/>
      <c r="Z30" s="61" t="s">
        <v>4</v>
      </c>
      <c r="AA30" s="61"/>
      <c r="AB30" s="61"/>
      <c r="AC30" s="58"/>
      <c r="AD30" s="58"/>
    </row>
    <row r="31" spans="1:30" s="9" customFormat="1" ht="29.25" customHeight="1" x14ac:dyDescent="0.2">
      <c r="A31" s="92">
        <v>20</v>
      </c>
      <c r="B31" s="92" t="s">
        <v>585</v>
      </c>
      <c r="C31" s="164" t="s">
        <v>504</v>
      </c>
      <c r="D31" s="99" t="s">
        <v>505</v>
      </c>
      <c r="E31" s="99" t="s">
        <v>351</v>
      </c>
      <c r="F31" s="164" t="s">
        <v>265</v>
      </c>
      <c r="G31" s="99" t="s">
        <v>362</v>
      </c>
      <c r="H31" s="99"/>
      <c r="I31" s="147">
        <v>2008</v>
      </c>
      <c r="J31" s="99"/>
      <c r="K31" s="99"/>
      <c r="L31" s="99">
        <v>2</v>
      </c>
      <c r="M31" s="99"/>
      <c r="N31" s="59">
        <v>20</v>
      </c>
      <c r="O31" s="99"/>
      <c r="P31" s="99" t="s">
        <v>132</v>
      </c>
      <c r="Q31" s="153">
        <v>6720</v>
      </c>
      <c r="R31" s="151"/>
      <c r="S31" s="145"/>
      <c r="T31" s="140"/>
      <c r="U31" s="60"/>
      <c r="V31" s="156" t="s">
        <v>502</v>
      </c>
      <c r="W31" s="156" t="s">
        <v>503</v>
      </c>
      <c r="X31" s="61"/>
      <c r="Y31" s="61"/>
      <c r="Z31" s="61" t="s">
        <v>4</v>
      </c>
      <c r="AA31" s="61" t="s">
        <v>4</v>
      </c>
      <c r="AB31" s="61"/>
      <c r="AC31" s="58"/>
      <c r="AD31" s="58"/>
    </row>
    <row r="32" spans="1:30" s="9" customFormat="1" ht="24.75" customHeight="1" x14ac:dyDescent="0.2">
      <c r="A32" s="92">
        <v>21</v>
      </c>
      <c r="B32" s="92" t="s">
        <v>691</v>
      </c>
      <c r="C32" s="99" t="s">
        <v>455</v>
      </c>
      <c r="D32" s="154" t="s">
        <v>456</v>
      </c>
      <c r="E32" s="154" t="s">
        <v>457</v>
      </c>
      <c r="F32" s="164" t="s">
        <v>461</v>
      </c>
      <c r="G32" s="154" t="s">
        <v>462</v>
      </c>
      <c r="H32" s="99">
        <v>2800</v>
      </c>
      <c r="I32" s="99">
        <v>2004</v>
      </c>
      <c r="J32" s="92" t="s">
        <v>499</v>
      </c>
      <c r="K32" s="92"/>
      <c r="L32" s="148">
        <v>20</v>
      </c>
      <c r="M32" s="99"/>
      <c r="N32" s="143">
        <v>21</v>
      </c>
      <c r="O32" s="99">
        <v>5000</v>
      </c>
      <c r="P32" s="92"/>
      <c r="Q32" s="155">
        <v>709122</v>
      </c>
      <c r="R32" s="140"/>
      <c r="S32" s="145">
        <v>12000</v>
      </c>
      <c r="T32" s="140"/>
      <c r="U32" s="60"/>
      <c r="V32" s="156" t="s">
        <v>500</v>
      </c>
      <c r="W32" s="156" t="s">
        <v>501</v>
      </c>
      <c r="X32" s="156" t="s">
        <v>500</v>
      </c>
      <c r="Y32" s="156" t="s">
        <v>501</v>
      </c>
      <c r="Z32" s="61" t="s">
        <v>4</v>
      </c>
      <c r="AA32" s="61" t="s">
        <v>4</v>
      </c>
      <c r="AB32" s="61" t="s">
        <v>4</v>
      </c>
      <c r="AC32" s="58"/>
      <c r="AD32" s="58"/>
    </row>
    <row r="33" spans="1:30" s="9" customFormat="1" ht="24.75" customHeight="1" x14ac:dyDescent="0.2">
      <c r="A33" s="92">
        <v>22</v>
      </c>
      <c r="B33" s="92" t="s">
        <v>691</v>
      </c>
      <c r="C33" s="61" t="s">
        <v>458</v>
      </c>
      <c r="D33" s="61" t="s">
        <v>459</v>
      </c>
      <c r="E33" s="99" t="s">
        <v>460</v>
      </c>
      <c r="F33" s="213" t="s">
        <v>463</v>
      </c>
      <c r="G33" s="154" t="s">
        <v>462</v>
      </c>
      <c r="H33" s="61">
        <v>11967</v>
      </c>
      <c r="I33" s="99">
        <v>2001</v>
      </c>
      <c r="J33" s="92" t="s">
        <v>589</v>
      </c>
      <c r="K33" s="92"/>
      <c r="L33" s="61" t="s">
        <v>464</v>
      </c>
      <c r="M33" s="61">
        <v>5850</v>
      </c>
      <c r="N33" s="143">
        <v>22</v>
      </c>
      <c r="O33" s="61">
        <v>1800</v>
      </c>
      <c r="P33" s="92"/>
      <c r="Q33" s="157"/>
      <c r="R33" s="140"/>
      <c r="S33" s="250">
        <v>60000</v>
      </c>
      <c r="T33" s="140"/>
      <c r="U33" s="60"/>
      <c r="V33" s="156" t="s">
        <v>502</v>
      </c>
      <c r="W33" s="156" t="s">
        <v>503</v>
      </c>
      <c r="X33" s="156" t="s">
        <v>502</v>
      </c>
      <c r="Y33" s="156" t="s">
        <v>503</v>
      </c>
      <c r="Z33" s="146" t="s">
        <v>4</v>
      </c>
      <c r="AA33" s="146" t="s">
        <v>4</v>
      </c>
      <c r="AB33" s="146" t="s">
        <v>4</v>
      </c>
      <c r="AC33" s="58"/>
      <c r="AD33" s="58"/>
    </row>
    <row r="34" spans="1:30" s="9" customFormat="1" ht="24.75" customHeight="1" x14ac:dyDescent="0.2">
      <c r="A34" s="57">
        <v>23</v>
      </c>
      <c r="B34" s="57" t="s">
        <v>690</v>
      </c>
      <c r="C34" s="57" t="s">
        <v>576</v>
      </c>
      <c r="D34" s="57" t="s">
        <v>577</v>
      </c>
      <c r="E34" s="193" t="s">
        <v>578</v>
      </c>
      <c r="F34" s="252" t="s">
        <v>579</v>
      </c>
      <c r="G34" s="62" t="s">
        <v>261</v>
      </c>
      <c r="H34" s="57">
        <v>1390</v>
      </c>
      <c r="I34" s="57">
        <v>1999</v>
      </c>
      <c r="J34" s="57" t="s">
        <v>580</v>
      </c>
      <c r="K34" s="196"/>
      <c r="L34" s="57">
        <v>5</v>
      </c>
      <c r="M34" s="57"/>
      <c r="N34" s="57">
        <v>23</v>
      </c>
      <c r="O34" s="57">
        <v>1435</v>
      </c>
      <c r="P34" s="57"/>
      <c r="Q34" s="63"/>
      <c r="R34" s="195"/>
      <c r="S34" s="253">
        <v>4300</v>
      </c>
      <c r="T34" s="196"/>
      <c r="U34" s="196"/>
      <c r="V34" s="194" t="s">
        <v>581</v>
      </c>
      <c r="W34" s="194" t="s">
        <v>582</v>
      </c>
      <c r="X34" s="194" t="s">
        <v>581</v>
      </c>
      <c r="Y34" s="194" t="s">
        <v>582</v>
      </c>
      <c r="Z34" s="57" t="s">
        <v>4</v>
      </c>
      <c r="AA34" s="57" t="s">
        <v>4</v>
      </c>
      <c r="AB34" s="57" t="s">
        <v>4</v>
      </c>
      <c r="AC34" s="58" t="s">
        <v>4</v>
      </c>
      <c r="AD34" s="58"/>
    </row>
    <row r="36" spans="1:30" x14ac:dyDescent="0.2">
      <c r="A36"/>
      <c r="B36"/>
    </row>
  </sheetData>
  <mergeCells count="26">
    <mergeCell ref="X9:Y10"/>
    <mergeCell ref="AD9:AD11"/>
    <mergeCell ref="Z9:AC10"/>
    <mergeCell ref="V9:W10"/>
    <mergeCell ref="J7:K7"/>
    <mergeCell ref="K9:K11"/>
    <mergeCell ref="L9:L11"/>
    <mergeCell ref="A8:AD8"/>
    <mergeCell ref="Q9:Q11"/>
    <mergeCell ref="C9:C11"/>
    <mergeCell ref="D9:D11"/>
    <mergeCell ref="E9:E11"/>
    <mergeCell ref="A9:A11"/>
    <mergeCell ref="B9:B11"/>
    <mergeCell ref="I9:I11"/>
    <mergeCell ref="G9:G11"/>
    <mergeCell ref="M9:M11"/>
    <mergeCell ref="T9:U10"/>
    <mergeCell ref="N9:N11"/>
    <mergeCell ref="O9:O11"/>
    <mergeCell ref="H9:H11"/>
    <mergeCell ref="F9:F11"/>
    <mergeCell ref="J9:J11"/>
    <mergeCell ref="R9:R11"/>
    <mergeCell ref="S9:S11"/>
    <mergeCell ref="P9:P1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36" orientation="landscape" r:id="rId1"/>
  <headerFooter alignWithMargins="0">
    <oddFooter>&amp;CStrona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7:D52"/>
  <sheetViews>
    <sheetView zoomScaleNormal="100" workbookViewId="0">
      <selection activeCell="B57" sqref="B57"/>
    </sheetView>
  </sheetViews>
  <sheetFormatPr defaultRowHeight="12.75" x14ac:dyDescent="0.2"/>
  <cols>
    <col min="1" max="1" width="22.5703125" style="28" customWidth="1"/>
    <col min="2" max="2" width="14" style="180" customWidth="1"/>
    <col min="3" max="3" width="48.140625" style="29" customWidth="1"/>
    <col min="4" max="4" width="17.5703125" style="34" customWidth="1"/>
    <col min="5" max="16384" width="9.140625" style="28"/>
  </cols>
  <sheetData>
    <row r="7" spans="1:4" x14ac:dyDescent="0.2">
      <c r="A7" s="27" t="s">
        <v>660</v>
      </c>
      <c r="B7" s="179"/>
      <c r="C7" s="35"/>
      <c r="D7" s="37"/>
    </row>
    <row r="8" spans="1:4" x14ac:dyDescent="0.2">
      <c r="A8" s="27"/>
      <c r="B8" s="179"/>
      <c r="C8" s="35"/>
      <c r="D8" s="37"/>
    </row>
    <row r="10" spans="1:4" ht="30" customHeight="1" x14ac:dyDescent="0.2">
      <c r="A10" s="339" t="s">
        <v>574</v>
      </c>
      <c r="B10" s="339"/>
      <c r="C10" s="339"/>
      <c r="D10" s="339"/>
    </row>
    <row r="11" spans="1:4" ht="30" customHeight="1" x14ac:dyDescent="0.2">
      <c r="A11" s="172" t="s">
        <v>534</v>
      </c>
      <c r="B11" s="173" t="s">
        <v>535</v>
      </c>
      <c r="C11" s="174" t="s">
        <v>536</v>
      </c>
      <c r="D11" s="175" t="s">
        <v>573</v>
      </c>
    </row>
    <row r="12" spans="1:4" ht="30" customHeight="1" x14ac:dyDescent="0.2">
      <c r="A12" s="341">
        <v>2017</v>
      </c>
      <c r="B12" s="341"/>
      <c r="C12" s="341"/>
      <c r="D12" s="341"/>
    </row>
    <row r="13" spans="1:4" ht="32.1" customHeight="1" x14ac:dyDescent="0.2">
      <c r="A13" s="171" t="s">
        <v>537</v>
      </c>
      <c r="B13" s="181">
        <v>42800</v>
      </c>
      <c r="C13" s="176" t="s">
        <v>538</v>
      </c>
      <c r="D13" s="237">
        <v>9075.4599999999991</v>
      </c>
    </row>
    <row r="14" spans="1:4" ht="32.1" customHeight="1" x14ac:dyDescent="0.2">
      <c r="A14" s="171" t="s">
        <v>539</v>
      </c>
      <c r="B14" s="181">
        <v>42879</v>
      </c>
      <c r="C14" s="176" t="s">
        <v>540</v>
      </c>
      <c r="D14" s="237">
        <v>4331.45</v>
      </c>
    </row>
    <row r="15" spans="1:4" ht="32.1" customHeight="1" x14ac:dyDescent="0.2">
      <c r="A15" s="171" t="s">
        <v>539</v>
      </c>
      <c r="B15" s="181">
        <v>43052</v>
      </c>
      <c r="C15" s="176" t="s">
        <v>541</v>
      </c>
      <c r="D15" s="237">
        <v>7761.85</v>
      </c>
    </row>
    <row r="16" spans="1:4" ht="32.1" customHeight="1" x14ac:dyDescent="0.2">
      <c r="A16" s="171" t="s">
        <v>539</v>
      </c>
      <c r="B16" s="181">
        <v>42800</v>
      </c>
      <c r="C16" s="176" t="s">
        <v>542</v>
      </c>
      <c r="D16" s="237">
        <v>6398.51</v>
      </c>
    </row>
    <row r="17" spans="1:4" ht="32.1" customHeight="1" x14ac:dyDescent="0.2">
      <c r="A17" s="171" t="s">
        <v>543</v>
      </c>
      <c r="B17" s="181">
        <v>43095</v>
      </c>
      <c r="C17" s="176" t="s">
        <v>544</v>
      </c>
      <c r="D17" s="237">
        <v>579.99</v>
      </c>
    </row>
    <row r="18" spans="1:4" ht="32.1" customHeight="1" x14ac:dyDescent="0.2">
      <c r="A18" s="171" t="s">
        <v>543</v>
      </c>
      <c r="B18" s="181">
        <v>43023</v>
      </c>
      <c r="C18" s="176" t="s">
        <v>545</v>
      </c>
      <c r="D18" s="237">
        <v>3648.43</v>
      </c>
    </row>
    <row r="19" spans="1:4" ht="60" x14ac:dyDescent="0.2">
      <c r="A19" s="171" t="s">
        <v>543</v>
      </c>
      <c r="B19" s="181">
        <v>42986</v>
      </c>
      <c r="C19" s="176" t="s">
        <v>546</v>
      </c>
      <c r="D19" s="237">
        <v>6408.3</v>
      </c>
    </row>
    <row r="20" spans="1:4" ht="32.1" customHeight="1" x14ac:dyDescent="0.2">
      <c r="A20" s="171"/>
      <c r="B20" s="181"/>
      <c r="C20" s="176"/>
      <c r="D20" s="177">
        <f>SUM(D13:D19)</f>
        <v>38203.990000000005</v>
      </c>
    </row>
    <row r="21" spans="1:4" ht="32.1" customHeight="1" x14ac:dyDescent="0.2">
      <c r="A21" s="341">
        <v>2018</v>
      </c>
      <c r="B21" s="341"/>
      <c r="C21" s="341"/>
      <c r="D21" s="341"/>
    </row>
    <row r="22" spans="1:4" ht="32.1" customHeight="1" x14ac:dyDescent="0.2">
      <c r="A22" s="171" t="s">
        <v>539</v>
      </c>
      <c r="B22" s="181">
        <v>43263</v>
      </c>
      <c r="C22" s="176" t="s">
        <v>547</v>
      </c>
      <c r="D22" s="237">
        <v>1833.07</v>
      </c>
    </row>
    <row r="23" spans="1:4" ht="32.1" customHeight="1" x14ac:dyDescent="0.2">
      <c r="A23" s="171" t="s">
        <v>539</v>
      </c>
      <c r="B23" s="181">
        <v>43112</v>
      </c>
      <c r="C23" s="176" t="s">
        <v>548</v>
      </c>
      <c r="D23" s="237">
        <v>7134</v>
      </c>
    </row>
    <row r="24" spans="1:4" ht="32.1" customHeight="1" x14ac:dyDescent="0.2">
      <c r="A24" s="171" t="s">
        <v>549</v>
      </c>
      <c r="B24" s="181">
        <v>43294</v>
      </c>
      <c r="C24" s="176" t="s">
        <v>550</v>
      </c>
      <c r="D24" s="237">
        <v>492</v>
      </c>
    </row>
    <row r="25" spans="1:4" ht="32.1" customHeight="1" x14ac:dyDescent="0.2">
      <c r="A25" s="171" t="s">
        <v>543</v>
      </c>
      <c r="B25" s="181">
        <v>43294</v>
      </c>
      <c r="C25" s="176" t="s">
        <v>551</v>
      </c>
      <c r="D25" s="237">
        <v>5117</v>
      </c>
    </row>
    <row r="26" spans="1:4" ht="32.1" customHeight="1" x14ac:dyDescent="0.2">
      <c r="A26" s="171" t="s">
        <v>543</v>
      </c>
      <c r="B26" s="181">
        <v>43294</v>
      </c>
      <c r="C26" s="176" t="s">
        <v>552</v>
      </c>
      <c r="D26" s="237">
        <v>1704.5</v>
      </c>
    </row>
    <row r="27" spans="1:4" ht="32.1" customHeight="1" x14ac:dyDescent="0.2">
      <c r="A27" s="171" t="s">
        <v>543</v>
      </c>
      <c r="B27" s="181">
        <v>43382</v>
      </c>
      <c r="C27" s="176" t="s">
        <v>553</v>
      </c>
      <c r="D27" s="237">
        <v>2337</v>
      </c>
    </row>
    <row r="28" spans="1:4" ht="32.1" customHeight="1" x14ac:dyDescent="0.2">
      <c r="A28" s="171" t="s">
        <v>543</v>
      </c>
      <c r="B28" s="181">
        <v>43299</v>
      </c>
      <c r="C28" s="176" t="s">
        <v>554</v>
      </c>
      <c r="D28" s="237">
        <v>335.65</v>
      </c>
    </row>
    <row r="29" spans="1:4" ht="32.1" customHeight="1" x14ac:dyDescent="0.2">
      <c r="A29" s="171" t="s">
        <v>543</v>
      </c>
      <c r="B29" s="181">
        <v>43294</v>
      </c>
      <c r="C29" s="176" t="s">
        <v>555</v>
      </c>
      <c r="D29" s="237">
        <v>97287.88</v>
      </c>
    </row>
    <row r="30" spans="1:4" ht="32.1" customHeight="1" x14ac:dyDescent="0.2">
      <c r="A30" s="171" t="s">
        <v>556</v>
      </c>
      <c r="B30" s="181">
        <v>43430</v>
      </c>
      <c r="C30" s="176" t="s">
        <v>557</v>
      </c>
      <c r="D30" s="237">
        <v>821.6</v>
      </c>
    </row>
    <row r="31" spans="1:4" ht="32.1" customHeight="1" x14ac:dyDescent="0.2">
      <c r="A31" s="171"/>
      <c r="B31" s="181"/>
      <c r="C31" s="176"/>
      <c r="D31" s="177">
        <f>SUM(D22:D30)</f>
        <v>117062.70000000001</v>
      </c>
    </row>
    <row r="32" spans="1:4" ht="32.1" customHeight="1" x14ac:dyDescent="0.2">
      <c r="A32" s="341">
        <v>2019</v>
      </c>
      <c r="B32" s="341"/>
      <c r="C32" s="341"/>
      <c r="D32" s="341"/>
    </row>
    <row r="33" spans="1:4" ht="45" x14ac:dyDescent="0.2">
      <c r="A33" s="171" t="s">
        <v>539</v>
      </c>
      <c r="B33" s="181">
        <v>43630</v>
      </c>
      <c r="C33" s="176" t="s">
        <v>558</v>
      </c>
      <c r="D33" s="237">
        <v>659.11</v>
      </c>
    </row>
    <row r="34" spans="1:4" ht="32.1" customHeight="1" x14ac:dyDescent="0.2">
      <c r="A34" s="171" t="s">
        <v>549</v>
      </c>
      <c r="B34" s="181">
        <v>43640</v>
      </c>
      <c r="C34" s="176" t="s">
        <v>559</v>
      </c>
      <c r="D34" s="237">
        <v>725.7</v>
      </c>
    </row>
    <row r="35" spans="1:4" ht="30" x14ac:dyDescent="0.2">
      <c r="A35" s="171" t="s">
        <v>556</v>
      </c>
      <c r="B35" s="181">
        <v>43737</v>
      </c>
      <c r="C35" s="176" t="s">
        <v>560</v>
      </c>
      <c r="D35" s="237">
        <v>90</v>
      </c>
    </row>
    <row r="36" spans="1:4" ht="32.1" customHeight="1" x14ac:dyDescent="0.2">
      <c r="A36" s="171" t="s">
        <v>561</v>
      </c>
      <c r="B36" s="181">
        <v>43711</v>
      </c>
      <c r="C36" s="176" t="s">
        <v>562</v>
      </c>
      <c r="D36" s="237">
        <v>300</v>
      </c>
    </row>
    <row r="37" spans="1:4" ht="32.1" customHeight="1" x14ac:dyDescent="0.2">
      <c r="A37" s="171" t="s">
        <v>543</v>
      </c>
      <c r="B37" s="181">
        <v>43750</v>
      </c>
      <c r="C37" s="176" t="s">
        <v>563</v>
      </c>
      <c r="D37" s="237">
        <v>8304.9599999999991</v>
      </c>
    </row>
    <row r="38" spans="1:4" ht="45" x14ac:dyDescent="0.2">
      <c r="A38" s="171" t="s">
        <v>543</v>
      </c>
      <c r="B38" s="181">
        <v>43804</v>
      </c>
      <c r="C38" s="176" t="s">
        <v>564</v>
      </c>
      <c r="D38" s="237">
        <v>11853.5</v>
      </c>
    </row>
    <row r="39" spans="1:4" ht="32.1" customHeight="1" x14ac:dyDescent="0.2">
      <c r="A39" s="171" t="s">
        <v>543</v>
      </c>
      <c r="B39" s="181">
        <v>43735</v>
      </c>
      <c r="C39" s="176" t="s">
        <v>565</v>
      </c>
      <c r="D39" s="237">
        <v>1470</v>
      </c>
    </row>
    <row r="40" spans="1:4" ht="30" x14ac:dyDescent="0.2">
      <c r="A40" s="171" t="s">
        <v>556</v>
      </c>
      <c r="B40" s="181">
        <v>43558</v>
      </c>
      <c r="C40" s="176" t="s">
        <v>566</v>
      </c>
      <c r="D40" s="237">
        <v>420</v>
      </c>
    </row>
    <row r="41" spans="1:4" ht="45" x14ac:dyDescent="0.2">
      <c r="A41" s="171" t="s">
        <v>556</v>
      </c>
      <c r="B41" s="181">
        <v>43657</v>
      </c>
      <c r="C41" s="176" t="s">
        <v>567</v>
      </c>
      <c r="D41" s="237">
        <v>228.75</v>
      </c>
    </row>
    <row r="42" spans="1:4" ht="32.1" customHeight="1" x14ac:dyDescent="0.2">
      <c r="A42" s="171"/>
      <c r="B42" s="181"/>
      <c r="C42" s="176"/>
      <c r="D42" s="177">
        <f>SUM(D33:D41)</f>
        <v>24052.019999999997</v>
      </c>
    </row>
    <row r="43" spans="1:4" ht="32.1" customHeight="1" x14ac:dyDescent="0.2">
      <c r="A43" s="341">
        <v>2020</v>
      </c>
      <c r="B43" s="341"/>
      <c r="C43" s="341"/>
      <c r="D43" s="341"/>
    </row>
    <row r="44" spans="1:4" ht="32.1" customHeight="1" x14ac:dyDescent="0.2">
      <c r="A44" s="171" t="s">
        <v>543</v>
      </c>
      <c r="B44" s="181">
        <v>43955</v>
      </c>
      <c r="C44" s="176" t="s">
        <v>568</v>
      </c>
      <c r="D44" s="237">
        <v>4313</v>
      </c>
    </row>
    <row r="45" spans="1:4" ht="32.1" customHeight="1" x14ac:dyDescent="0.2">
      <c r="A45" s="171" t="s">
        <v>543</v>
      </c>
      <c r="B45" s="181">
        <v>44040</v>
      </c>
      <c r="C45" s="176" t="s">
        <v>569</v>
      </c>
      <c r="D45" s="237">
        <v>4750.2700000000004</v>
      </c>
    </row>
    <row r="46" spans="1:4" ht="32.1" customHeight="1" x14ac:dyDescent="0.2">
      <c r="A46" s="171" t="s">
        <v>543</v>
      </c>
      <c r="B46" s="181">
        <v>43880</v>
      </c>
      <c r="C46" s="176" t="s">
        <v>570</v>
      </c>
      <c r="D46" s="237">
        <v>9455.3799999999992</v>
      </c>
    </row>
    <row r="47" spans="1:4" ht="32.1" customHeight="1" x14ac:dyDescent="0.2">
      <c r="A47" s="171" t="s">
        <v>556</v>
      </c>
      <c r="B47" s="181">
        <v>44025</v>
      </c>
      <c r="C47" s="176" t="s">
        <v>571</v>
      </c>
      <c r="D47" s="237">
        <v>101.25</v>
      </c>
    </row>
    <row r="48" spans="1:4" ht="32.1" customHeight="1" x14ac:dyDescent="0.2">
      <c r="A48" s="171" t="s">
        <v>543</v>
      </c>
      <c r="B48" s="181">
        <v>43864</v>
      </c>
      <c r="C48" s="176" t="s">
        <v>572</v>
      </c>
      <c r="D48" s="237">
        <v>7957.6</v>
      </c>
    </row>
    <row r="49" spans="1:4" ht="32.1" customHeight="1" x14ac:dyDescent="0.2">
      <c r="A49" s="171"/>
      <c r="B49" s="181"/>
      <c r="C49" s="176"/>
      <c r="D49" s="177">
        <f>SUM(D44:D48)</f>
        <v>26577.5</v>
      </c>
    </row>
    <row r="50" spans="1:4" ht="32.1" customHeight="1" x14ac:dyDescent="0.2">
      <c r="A50" s="341" t="s">
        <v>0</v>
      </c>
      <c r="B50" s="341"/>
      <c r="C50" s="341"/>
      <c r="D50" s="178">
        <f>SUM(D49,D42,D20,D31)</f>
        <v>205896.21000000002</v>
      </c>
    </row>
    <row r="52" spans="1:4" x14ac:dyDescent="0.2">
      <c r="A52" s="340" t="s">
        <v>661</v>
      </c>
      <c r="B52" s="340"/>
      <c r="C52" s="340"/>
      <c r="D52" s="340"/>
    </row>
  </sheetData>
  <mergeCells count="7">
    <mergeCell ref="A10:D10"/>
    <mergeCell ref="A12:D12"/>
    <mergeCell ref="A52:D52"/>
    <mergeCell ref="A32:D32"/>
    <mergeCell ref="A43:D43"/>
    <mergeCell ref="A50:C50"/>
    <mergeCell ref="A21:D21"/>
  </mergeCells>
  <phoneticPr fontId="1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5" orientation="landscape" r:id="rId1"/>
  <headerFooter alignWithMargins="0">
    <oddFooter>&amp;CStrona &amp;P z &amp;N</oddFooter>
  </headerFooter>
  <rowBreaks count="1" manualBreakCount="1">
    <brk id="2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7:D32"/>
  <sheetViews>
    <sheetView zoomScaleNormal="100" workbookViewId="0">
      <selection activeCell="C21" sqref="C21"/>
    </sheetView>
  </sheetViews>
  <sheetFormatPr defaultRowHeight="12.75" x14ac:dyDescent="0.2"/>
  <cols>
    <col min="1" max="1" width="5.85546875" style="33" customWidth="1"/>
    <col min="2" max="2" width="42.42578125" customWidth="1"/>
    <col min="3" max="4" width="20.140625" style="30" customWidth="1"/>
  </cols>
  <sheetData>
    <row r="7" spans="1:4" ht="16.5" x14ac:dyDescent="0.25">
      <c r="B7" s="7" t="s">
        <v>43</v>
      </c>
      <c r="D7" s="31"/>
    </row>
    <row r="8" spans="1:4" ht="16.5" x14ac:dyDescent="0.25">
      <c r="B8" s="7"/>
    </row>
    <row r="9" spans="1:4" ht="12.75" customHeight="1" x14ac:dyDescent="0.2">
      <c r="B9" s="342" t="s">
        <v>72</v>
      </c>
      <c r="C9" s="342"/>
      <c r="D9" s="342"/>
    </row>
    <row r="10" spans="1:4" ht="34.5" customHeight="1" x14ac:dyDescent="0.2">
      <c r="A10" s="189" t="s">
        <v>24</v>
      </c>
      <c r="B10" s="189" t="s">
        <v>21</v>
      </c>
      <c r="C10" s="182" t="s">
        <v>41</v>
      </c>
      <c r="D10" s="182" t="s">
        <v>20</v>
      </c>
    </row>
    <row r="11" spans="1:4" ht="34.5" customHeight="1" x14ac:dyDescent="0.2">
      <c r="A11" s="57">
        <v>1</v>
      </c>
      <c r="B11" s="60" t="s">
        <v>82</v>
      </c>
      <c r="C11" s="183">
        <f>1350197.82+23547.69+36697.8</f>
        <v>1410443.31</v>
      </c>
      <c r="D11" s="183">
        <v>0</v>
      </c>
    </row>
    <row r="12" spans="1:4" s="5" customFormat="1" ht="34.5" customHeight="1" x14ac:dyDescent="0.2">
      <c r="A12" s="58">
        <v>2</v>
      </c>
      <c r="B12" s="76" t="s">
        <v>83</v>
      </c>
      <c r="C12" s="183">
        <v>77579.28</v>
      </c>
      <c r="D12" s="183">
        <v>0</v>
      </c>
    </row>
    <row r="13" spans="1:4" s="5" customFormat="1" ht="34.5" customHeight="1" x14ac:dyDescent="0.2">
      <c r="A13" s="57">
        <v>3</v>
      </c>
      <c r="B13" s="60" t="s">
        <v>84</v>
      </c>
      <c r="C13" s="184">
        <f>287292.34+8500</f>
        <v>295792.34000000003</v>
      </c>
      <c r="D13" s="183">
        <v>245142.34</v>
      </c>
    </row>
    <row r="14" spans="1:4" s="5" customFormat="1" ht="34.5" customHeight="1" x14ac:dyDescent="0.2">
      <c r="A14" s="58">
        <v>4</v>
      </c>
      <c r="B14" s="185" t="s">
        <v>85</v>
      </c>
      <c r="C14" s="186">
        <v>199596.39</v>
      </c>
      <c r="D14" s="183">
        <v>0</v>
      </c>
    </row>
    <row r="15" spans="1:4" s="5" customFormat="1" ht="34.5" customHeight="1" x14ac:dyDescent="0.2">
      <c r="A15" s="57">
        <v>5</v>
      </c>
      <c r="B15" s="60" t="s">
        <v>662</v>
      </c>
      <c r="C15" s="254">
        <v>19966.64</v>
      </c>
      <c r="D15" s="190">
        <v>0</v>
      </c>
    </row>
    <row r="16" spans="1:4" s="5" customFormat="1" ht="34.5" customHeight="1" x14ac:dyDescent="0.2">
      <c r="A16" s="58">
        <v>6</v>
      </c>
      <c r="B16" s="72" t="s">
        <v>665</v>
      </c>
      <c r="C16" s="254">
        <f>251522.71+3131.89+14324.99</f>
        <v>268979.59000000003</v>
      </c>
      <c r="D16" s="254">
        <v>28338.75</v>
      </c>
    </row>
    <row r="17" spans="1:4" s="5" customFormat="1" ht="34.5" customHeight="1" x14ac:dyDescent="0.2">
      <c r="A17" s="57">
        <v>7</v>
      </c>
      <c r="B17" s="72" t="s">
        <v>666</v>
      </c>
      <c r="C17" s="254">
        <f>211275.52+1619</f>
        <v>212894.52</v>
      </c>
      <c r="D17" s="254">
        <v>26632.83</v>
      </c>
    </row>
    <row r="18" spans="1:4" s="5" customFormat="1" ht="34.5" customHeight="1" x14ac:dyDescent="0.2">
      <c r="A18" s="58">
        <v>8</v>
      </c>
      <c r="B18" s="72" t="s">
        <v>667</v>
      </c>
      <c r="C18" s="255">
        <f>322530.88+9127+21152</f>
        <v>352809.88</v>
      </c>
      <c r="D18" s="256">
        <v>54378.55</v>
      </c>
    </row>
    <row r="19" spans="1:4" s="5" customFormat="1" ht="34.5" customHeight="1" x14ac:dyDescent="0.2">
      <c r="A19" s="57">
        <v>9</v>
      </c>
      <c r="B19" s="257" t="s">
        <v>663</v>
      </c>
      <c r="C19" s="258">
        <v>25965.759999999998</v>
      </c>
      <c r="D19" s="258">
        <v>0</v>
      </c>
    </row>
    <row r="20" spans="1:4" s="5" customFormat="1" ht="34.5" customHeight="1" x14ac:dyDescent="0.2">
      <c r="A20" s="58">
        <v>10</v>
      </c>
      <c r="B20" s="257" t="s">
        <v>664</v>
      </c>
      <c r="C20" s="258">
        <v>32609.63</v>
      </c>
      <c r="D20" s="259">
        <v>0</v>
      </c>
    </row>
    <row r="21" spans="1:4" s="5" customFormat="1" ht="34.5" customHeight="1" x14ac:dyDescent="0.2">
      <c r="A21" s="57">
        <v>11</v>
      </c>
      <c r="B21" s="76" t="s">
        <v>131</v>
      </c>
      <c r="C21" s="187">
        <f>306359.5+2384</f>
        <v>308743.5</v>
      </c>
      <c r="D21" s="183">
        <v>0</v>
      </c>
    </row>
    <row r="22" spans="1:4" ht="34.5" customHeight="1" x14ac:dyDescent="0.2">
      <c r="A22" s="57"/>
      <c r="B22" s="135" t="s">
        <v>22</v>
      </c>
      <c r="C22" s="188">
        <f>SUM(C11:C21)</f>
        <v>3205380.84</v>
      </c>
      <c r="D22" s="188">
        <f>SUM(D11:D21)</f>
        <v>354492.47</v>
      </c>
    </row>
    <row r="23" spans="1:4" x14ac:dyDescent="0.2">
      <c r="B23" s="5"/>
      <c r="C23" s="32"/>
      <c r="D23" s="32"/>
    </row>
    <row r="24" spans="1:4" x14ac:dyDescent="0.2">
      <c r="A24" t="s">
        <v>81</v>
      </c>
      <c r="B24" s="5"/>
      <c r="C24" s="32"/>
      <c r="D24" s="32"/>
    </row>
    <row r="25" spans="1:4" x14ac:dyDescent="0.2">
      <c r="B25" s="5"/>
      <c r="C25" s="32"/>
      <c r="D25" s="32"/>
    </row>
    <row r="26" spans="1:4" x14ac:dyDescent="0.2">
      <c r="B26" s="5"/>
      <c r="C26" s="32"/>
      <c r="D26" s="32"/>
    </row>
    <row r="27" spans="1:4" x14ac:dyDescent="0.2">
      <c r="B27" s="5"/>
      <c r="C27" s="32"/>
      <c r="D27" s="32"/>
    </row>
    <row r="28" spans="1:4" x14ac:dyDescent="0.2">
      <c r="B28" s="5"/>
      <c r="C28" s="32"/>
      <c r="D28" s="32"/>
    </row>
    <row r="29" spans="1:4" x14ac:dyDescent="0.2">
      <c r="B29" s="5"/>
      <c r="C29" s="32"/>
      <c r="D29" s="32"/>
    </row>
    <row r="30" spans="1:4" x14ac:dyDescent="0.2">
      <c r="B30" s="5"/>
      <c r="C30" s="32"/>
      <c r="D30" s="32"/>
    </row>
    <row r="31" spans="1:4" x14ac:dyDescent="0.2">
      <c r="B31" s="5"/>
      <c r="C31" s="32"/>
      <c r="D31" s="32"/>
    </row>
    <row r="32" spans="1:4" x14ac:dyDescent="0.2">
      <c r="B32" s="5"/>
      <c r="C32" s="32"/>
      <c r="D32" s="32"/>
    </row>
  </sheetData>
  <mergeCells count="1">
    <mergeCell ref="B9:D9"/>
  </mergeCells>
  <phoneticPr fontId="11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&amp;CStrona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9"/>
  <sheetViews>
    <sheetView tabSelected="1" workbookViewId="0">
      <selection activeCell="A5" sqref="A5:C9"/>
    </sheetView>
  </sheetViews>
  <sheetFormatPr defaultRowHeight="12.75" x14ac:dyDescent="0.2"/>
  <cols>
    <col min="1" max="1" width="4.140625" customWidth="1"/>
    <col min="2" max="2" width="53.28515625" customWidth="1"/>
    <col min="3" max="3" width="37.5703125" customWidth="1"/>
  </cols>
  <sheetData>
    <row r="1" spans="1:3" x14ac:dyDescent="0.2">
      <c r="B1" s="15" t="s">
        <v>583</v>
      </c>
    </row>
    <row r="2" spans="1:3" ht="27" customHeight="1" x14ac:dyDescent="0.2">
      <c r="A2" s="344" t="s">
        <v>698</v>
      </c>
      <c r="B2" s="344"/>
      <c r="C2" s="344"/>
    </row>
    <row r="3" spans="1:3" ht="15.75" x14ac:dyDescent="0.25">
      <c r="A3" s="301"/>
      <c r="B3" s="301"/>
      <c r="C3" s="301"/>
    </row>
    <row r="4" spans="1:3" x14ac:dyDescent="0.2">
      <c r="A4" s="33"/>
    </row>
    <row r="5" spans="1:3" ht="38.25" x14ac:dyDescent="0.2">
      <c r="A5" s="302" t="s">
        <v>24</v>
      </c>
      <c r="B5" s="302" t="s">
        <v>39</v>
      </c>
      <c r="C5" s="303" t="s">
        <v>40</v>
      </c>
    </row>
    <row r="6" spans="1:3" x14ac:dyDescent="0.2">
      <c r="A6" s="343" t="s">
        <v>701</v>
      </c>
      <c r="B6" s="343"/>
      <c r="C6" s="343"/>
    </row>
    <row r="7" spans="1:3" x14ac:dyDescent="0.2">
      <c r="A7" s="261"/>
      <c r="B7" s="260" t="s">
        <v>699</v>
      </c>
      <c r="C7" s="260"/>
    </row>
    <row r="8" spans="1:3" x14ac:dyDescent="0.2">
      <c r="A8" s="261"/>
      <c r="B8" s="260" t="s">
        <v>700</v>
      </c>
      <c r="C8" s="260"/>
    </row>
    <row r="9" spans="1:3" x14ac:dyDescent="0.2">
      <c r="A9" s="261"/>
      <c r="B9" s="260" t="s">
        <v>466</v>
      </c>
      <c r="C9" s="260"/>
    </row>
  </sheetData>
  <mergeCells count="2">
    <mergeCell ref="A6:C6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3</vt:i4>
      </vt:variant>
    </vt:vector>
  </HeadingPairs>
  <TitlesOfParts>
    <vt:vector size="10" baseType="lpstr">
      <vt:lpstr>informacje ogólne</vt:lpstr>
      <vt:lpstr>budynki</vt:lpstr>
      <vt:lpstr>elektronika </vt:lpstr>
      <vt:lpstr>auta</vt:lpstr>
      <vt:lpstr>szkody</vt:lpstr>
      <vt:lpstr>środki trwałe</vt:lpstr>
      <vt:lpstr>lokalizacje</vt:lpstr>
      <vt:lpstr>auta!Obszar_wydruku</vt:lpstr>
      <vt:lpstr>budynki!Obszar_wydruku</vt:lpstr>
      <vt:lpstr>'elektronika '!Obszar_wydruku</vt:lpstr>
    </vt:vector>
  </TitlesOfParts>
  <Company>MedicEuro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załączniki</dc:title>
  <dc:creator>MAXIMUS BROKER</dc:creator>
  <cp:lastModifiedBy>Piotr</cp:lastModifiedBy>
  <cp:lastPrinted>2020-08-31T12:36:42Z</cp:lastPrinted>
  <dcterms:created xsi:type="dcterms:W3CDTF">2004-04-21T13:58:08Z</dcterms:created>
  <dcterms:modified xsi:type="dcterms:W3CDTF">2020-09-30T12:14:12Z</dcterms:modified>
</cp:coreProperties>
</file>